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0" yWindow="0" windowWidth="23040" windowHeight="9330" activeTab="4"/>
  </bookViews>
  <sheets>
    <sheet name="Invoice Log" sheetId="1" r:id="rId1"/>
    <sheet name="Payment Terms" sheetId="2" r:id="rId2"/>
    <sheet name="Account Receivable" sheetId="3" r:id="rId3"/>
    <sheet name="Customer List" sheetId="4" r:id="rId4"/>
    <sheet name="Chart" sheetId="5" r:id="rId5"/>
    <sheet name="Copyright-2" sheetId="13" state="hidden" r:id="rId6"/>
  </sheets>
  <definedNames>
    <definedName name="AgingDateRef">'Account Receivable'!$D$4</definedName>
    <definedName name="CustomerList">'Customer List'!$D$5:$D$54</definedName>
    <definedName name="PaymentTerm">'Payment Terms'!$C$5:$C$24</definedName>
  </definedNames>
  <calcPr calcId="162913"/>
</workbook>
</file>

<file path=xl/calcChain.xml><?xml version="1.0" encoding="utf-8"?>
<calcChain xmlns="http://schemas.openxmlformats.org/spreadsheetml/2006/main">
  <c r="D4" i="3" l="1"/>
  <c r="F107" i="3" l="1"/>
  <c r="E107" i="3"/>
  <c r="D107" i="3"/>
  <c r="B107" i="3"/>
  <c r="H106" i="3"/>
  <c r="F106" i="3"/>
  <c r="E106" i="3"/>
  <c r="D106" i="3"/>
  <c r="B106" i="3"/>
  <c r="F105" i="3"/>
  <c r="E105" i="3"/>
  <c r="D105" i="3"/>
  <c r="B105" i="3"/>
  <c r="H104" i="3"/>
  <c r="F104" i="3"/>
  <c r="E104" i="3"/>
  <c r="D104" i="3"/>
  <c r="B104" i="3"/>
  <c r="F103" i="3"/>
  <c r="E103" i="3"/>
  <c r="D103" i="3"/>
  <c r="B103" i="3"/>
  <c r="F102" i="3"/>
  <c r="E102" i="3"/>
  <c r="D102" i="3"/>
  <c r="B102" i="3"/>
  <c r="F101" i="3"/>
  <c r="E101" i="3"/>
  <c r="D101" i="3"/>
  <c r="B101" i="3"/>
  <c r="F100" i="3"/>
  <c r="E100" i="3"/>
  <c r="D100" i="3"/>
  <c r="B100" i="3"/>
  <c r="F99" i="3"/>
  <c r="E99" i="3"/>
  <c r="D99" i="3"/>
  <c r="B99" i="3"/>
  <c r="H98" i="3"/>
  <c r="F98" i="3"/>
  <c r="E98" i="3"/>
  <c r="D98" i="3"/>
  <c r="B98" i="3"/>
  <c r="F97" i="3"/>
  <c r="E97" i="3"/>
  <c r="D97" i="3"/>
  <c r="B97" i="3"/>
  <c r="F96" i="3"/>
  <c r="E96" i="3"/>
  <c r="D96" i="3"/>
  <c r="B96" i="3"/>
  <c r="F95" i="3"/>
  <c r="E95" i="3"/>
  <c r="D95" i="3"/>
  <c r="B95" i="3"/>
  <c r="F94" i="3"/>
  <c r="E94" i="3"/>
  <c r="D94" i="3"/>
  <c r="B94" i="3"/>
  <c r="F93" i="3"/>
  <c r="E93" i="3"/>
  <c r="D93" i="3"/>
  <c r="B93" i="3"/>
  <c r="F92" i="3"/>
  <c r="E92" i="3"/>
  <c r="D92" i="3"/>
  <c r="B92" i="3"/>
  <c r="F91" i="3"/>
  <c r="E91" i="3"/>
  <c r="D91" i="3"/>
  <c r="B91" i="3"/>
  <c r="F90" i="3"/>
  <c r="E90" i="3"/>
  <c r="D90" i="3"/>
  <c r="B90" i="3"/>
  <c r="F89" i="3"/>
  <c r="E89" i="3"/>
  <c r="D89" i="3"/>
  <c r="B89" i="3"/>
  <c r="H88" i="3"/>
  <c r="F88" i="3"/>
  <c r="E88" i="3"/>
  <c r="D88" i="3"/>
  <c r="B88" i="3"/>
  <c r="F87" i="3"/>
  <c r="E87" i="3"/>
  <c r="D87" i="3"/>
  <c r="B87" i="3"/>
  <c r="F86" i="3"/>
  <c r="E86" i="3"/>
  <c r="D86" i="3"/>
  <c r="B86" i="3"/>
  <c r="F85" i="3"/>
  <c r="E85" i="3"/>
  <c r="D85" i="3"/>
  <c r="B85" i="3"/>
  <c r="F84" i="3"/>
  <c r="E84" i="3"/>
  <c r="D84" i="3"/>
  <c r="B84" i="3"/>
  <c r="F83" i="3"/>
  <c r="E83" i="3"/>
  <c r="D83" i="3"/>
  <c r="B83" i="3"/>
  <c r="F82" i="3"/>
  <c r="E82" i="3"/>
  <c r="D82" i="3"/>
  <c r="B82" i="3"/>
  <c r="F81" i="3"/>
  <c r="E81" i="3"/>
  <c r="D81" i="3"/>
  <c r="B81" i="3"/>
  <c r="H80" i="3"/>
  <c r="F80" i="3"/>
  <c r="E80" i="3"/>
  <c r="D80" i="3"/>
  <c r="B80" i="3"/>
  <c r="F79" i="3"/>
  <c r="E79" i="3"/>
  <c r="D79" i="3"/>
  <c r="B79" i="3"/>
  <c r="F78" i="3"/>
  <c r="E78" i="3"/>
  <c r="D78" i="3"/>
  <c r="B78" i="3"/>
  <c r="F77" i="3"/>
  <c r="E77" i="3"/>
  <c r="D77" i="3"/>
  <c r="B77" i="3"/>
  <c r="F76" i="3"/>
  <c r="E76" i="3"/>
  <c r="D76" i="3"/>
  <c r="B76" i="3"/>
  <c r="F75" i="3"/>
  <c r="E75" i="3"/>
  <c r="D75" i="3"/>
  <c r="B75" i="3"/>
  <c r="F74" i="3"/>
  <c r="E74" i="3"/>
  <c r="D74" i="3"/>
  <c r="B74" i="3"/>
  <c r="F73" i="3"/>
  <c r="E73" i="3"/>
  <c r="D73" i="3"/>
  <c r="B73" i="3"/>
  <c r="H72" i="3"/>
  <c r="F72" i="3"/>
  <c r="E72" i="3"/>
  <c r="D72" i="3"/>
  <c r="B72" i="3"/>
  <c r="F71" i="3"/>
  <c r="E71" i="3"/>
  <c r="D71" i="3"/>
  <c r="B71" i="3"/>
  <c r="F70" i="3"/>
  <c r="E70" i="3"/>
  <c r="D70" i="3"/>
  <c r="B70" i="3"/>
  <c r="F69" i="3"/>
  <c r="E69" i="3"/>
  <c r="D69" i="3"/>
  <c r="B69" i="3"/>
  <c r="F68" i="3"/>
  <c r="E68" i="3"/>
  <c r="D68" i="3"/>
  <c r="B68" i="3"/>
  <c r="F67" i="3"/>
  <c r="E67" i="3"/>
  <c r="D67" i="3"/>
  <c r="B67" i="3"/>
  <c r="F66" i="3"/>
  <c r="E66" i="3"/>
  <c r="D66" i="3"/>
  <c r="B66" i="3"/>
  <c r="F65" i="3"/>
  <c r="E65" i="3"/>
  <c r="D65" i="3"/>
  <c r="B65" i="3"/>
  <c r="H64" i="3"/>
  <c r="F64" i="3"/>
  <c r="E64" i="3"/>
  <c r="D64" i="3"/>
  <c r="B64" i="3"/>
  <c r="F63" i="3"/>
  <c r="E63" i="3"/>
  <c r="D63" i="3"/>
  <c r="B63" i="3"/>
  <c r="F62" i="3"/>
  <c r="E62" i="3"/>
  <c r="D62" i="3"/>
  <c r="B62" i="3"/>
  <c r="F61" i="3"/>
  <c r="E61" i="3"/>
  <c r="D61" i="3"/>
  <c r="B61" i="3"/>
  <c r="F60" i="3"/>
  <c r="E60" i="3"/>
  <c r="D60" i="3"/>
  <c r="B60" i="3"/>
  <c r="F59" i="3"/>
  <c r="E59" i="3"/>
  <c r="D59" i="3"/>
  <c r="B59" i="3"/>
  <c r="F58" i="3"/>
  <c r="E58" i="3"/>
  <c r="D58" i="3"/>
  <c r="B58" i="3"/>
  <c r="F57" i="3"/>
  <c r="E57" i="3"/>
  <c r="D57" i="3"/>
  <c r="B57" i="3"/>
  <c r="F56" i="3"/>
  <c r="E56" i="3"/>
  <c r="D56" i="3"/>
  <c r="B56" i="3"/>
  <c r="F55" i="3"/>
  <c r="E55" i="3"/>
  <c r="D55" i="3"/>
  <c r="B55" i="3"/>
  <c r="F54" i="3"/>
  <c r="E54" i="3"/>
  <c r="D54" i="3"/>
  <c r="B54" i="3"/>
  <c r="F53" i="3"/>
  <c r="E53" i="3"/>
  <c r="D53" i="3"/>
  <c r="B53" i="3"/>
  <c r="F52" i="3"/>
  <c r="E52" i="3"/>
  <c r="D52" i="3"/>
  <c r="B52" i="3"/>
  <c r="F51" i="3"/>
  <c r="E51" i="3"/>
  <c r="D51" i="3"/>
  <c r="B51" i="3"/>
  <c r="F50" i="3"/>
  <c r="E50" i="3"/>
  <c r="D50" i="3"/>
  <c r="B50" i="3"/>
  <c r="F49" i="3"/>
  <c r="E49" i="3"/>
  <c r="D49" i="3"/>
  <c r="B49" i="3"/>
  <c r="F48" i="3"/>
  <c r="E48" i="3"/>
  <c r="D48" i="3"/>
  <c r="B48" i="3"/>
  <c r="F47" i="3"/>
  <c r="E47" i="3"/>
  <c r="D47" i="3"/>
  <c r="B47" i="3"/>
  <c r="F46" i="3"/>
  <c r="E46" i="3"/>
  <c r="D46" i="3"/>
  <c r="B46" i="3"/>
  <c r="F45" i="3"/>
  <c r="E45" i="3"/>
  <c r="D45" i="3"/>
  <c r="B45" i="3"/>
  <c r="F44" i="3"/>
  <c r="E44" i="3"/>
  <c r="D44" i="3"/>
  <c r="B44" i="3"/>
  <c r="F43" i="3"/>
  <c r="E43" i="3"/>
  <c r="D43" i="3"/>
  <c r="B43" i="3"/>
  <c r="F42" i="3"/>
  <c r="E42" i="3"/>
  <c r="D42" i="3"/>
  <c r="B42" i="3"/>
  <c r="F41" i="3"/>
  <c r="E41" i="3"/>
  <c r="D41" i="3"/>
  <c r="B41" i="3"/>
  <c r="H40" i="3"/>
  <c r="F40" i="3"/>
  <c r="E40" i="3"/>
  <c r="D40" i="3"/>
  <c r="B40" i="3"/>
  <c r="F39" i="3"/>
  <c r="E39" i="3"/>
  <c r="D39" i="3"/>
  <c r="B39" i="3"/>
  <c r="F38" i="3"/>
  <c r="E38" i="3"/>
  <c r="D38" i="3"/>
  <c r="B38" i="3"/>
  <c r="F37" i="3"/>
  <c r="E37" i="3"/>
  <c r="D37" i="3"/>
  <c r="B37" i="3"/>
  <c r="F36" i="3"/>
  <c r="E36" i="3"/>
  <c r="D36" i="3"/>
  <c r="B36" i="3"/>
  <c r="F35" i="3"/>
  <c r="E35" i="3"/>
  <c r="D35" i="3"/>
  <c r="B35" i="3"/>
  <c r="H34" i="3"/>
  <c r="F34" i="3"/>
  <c r="E34" i="3"/>
  <c r="D34" i="3"/>
  <c r="B34" i="3"/>
  <c r="F33" i="3"/>
  <c r="E33" i="3"/>
  <c r="D33" i="3"/>
  <c r="B33" i="3"/>
  <c r="F32" i="3"/>
  <c r="E32" i="3"/>
  <c r="D32" i="3"/>
  <c r="B32" i="3"/>
  <c r="F31" i="3"/>
  <c r="E31" i="3"/>
  <c r="D31" i="3"/>
  <c r="B31" i="3"/>
  <c r="F30" i="3"/>
  <c r="E30" i="3"/>
  <c r="D30" i="3"/>
  <c r="B30" i="3"/>
  <c r="F29" i="3"/>
  <c r="E29" i="3"/>
  <c r="D29" i="3"/>
  <c r="B29" i="3"/>
  <c r="F28" i="3"/>
  <c r="E28" i="3"/>
  <c r="D28" i="3"/>
  <c r="B28" i="3"/>
  <c r="F27" i="3"/>
  <c r="E27" i="3"/>
  <c r="D27" i="3"/>
  <c r="B27" i="3"/>
  <c r="F26" i="3"/>
  <c r="E26" i="3"/>
  <c r="D26" i="3"/>
  <c r="B26" i="3"/>
  <c r="F25" i="3"/>
  <c r="E25" i="3"/>
  <c r="D25" i="3"/>
  <c r="B25" i="3"/>
  <c r="H24" i="3"/>
  <c r="F24" i="3"/>
  <c r="E24" i="3"/>
  <c r="D24" i="3"/>
  <c r="B24" i="3"/>
  <c r="F23" i="3"/>
  <c r="E23" i="3"/>
  <c r="D23" i="3"/>
  <c r="B23" i="3"/>
  <c r="F22" i="3"/>
  <c r="E22" i="3"/>
  <c r="D22" i="3"/>
  <c r="B22" i="3"/>
  <c r="F21" i="3"/>
  <c r="E21" i="3"/>
  <c r="D21" i="3"/>
  <c r="B21" i="3"/>
  <c r="F20" i="3"/>
  <c r="E20" i="3"/>
  <c r="D20" i="3"/>
  <c r="B20" i="3"/>
  <c r="F19" i="3"/>
  <c r="E19" i="3"/>
  <c r="D19" i="3"/>
  <c r="B19" i="3"/>
  <c r="F18" i="3"/>
  <c r="E18" i="3"/>
  <c r="D18" i="3"/>
  <c r="B18" i="3"/>
  <c r="F17" i="3"/>
  <c r="E17" i="3"/>
  <c r="D17" i="3"/>
  <c r="B17" i="3"/>
  <c r="H16" i="3"/>
  <c r="F16" i="3"/>
  <c r="E16" i="3"/>
  <c r="D16" i="3"/>
  <c r="B16" i="3"/>
  <c r="F15" i="3"/>
  <c r="E15" i="3"/>
  <c r="D15" i="3"/>
  <c r="B15" i="3"/>
  <c r="F14" i="3"/>
  <c r="E14" i="3"/>
  <c r="D14" i="3"/>
  <c r="B14" i="3"/>
  <c r="F13" i="3"/>
  <c r="E13" i="3"/>
  <c r="D13" i="3"/>
  <c r="B13" i="3"/>
  <c r="F12" i="3"/>
  <c r="E12" i="3"/>
  <c r="D12" i="3"/>
  <c r="B12" i="3"/>
  <c r="F11" i="3"/>
  <c r="E11" i="3"/>
  <c r="D11" i="3"/>
  <c r="B11" i="3"/>
  <c r="F10" i="3"/>
  <c r="E10" i="3"/>
  <c r="D10" i="3"/>
  <c r="B10" i="3"/>
  <c r="F9" i="3"/>
  <c r="E9" i="3"/>
  <c r="D9" i="3"/>
  <c r="B9" i="3"/>
  <c r="B8" i="3"/>
  <c r="F8" i="3"/>
  <c r="E8" i="3"/>
  <c r="D8" i="3"/>
  <c r="C8" i="3"/>
  <c r="J105" i="1"/>
  <c r="H107" i="3" s="1"/>
  <c r="J104" i="1"/>
  <c r="J103" i="1"/>
  <c r="H105" i="3" s="1"/>
  <c r="J102" i="1"/>
  <c r="J101" i="1"/>
  <c r="H103" i="3" s="1"/>
  <c r="J100" i="1"/>
  <c r="H102" i="3" s="1"/>
  <c r="J99" i="1"/>
  <c r="H101" i="3" s="1"/>
  <c r="J98" i="1"/>
  <c r="H100" i="3" s="1"/>
  <c r="J97" i="1"/>
  <c r="H99" i="3" s="1"/>
  <c r="J96" i="1"/>
  <c r="J95" i="1"/>
  <c r="H97" i="3" s="1"/>
  <c r="J94" i="1"/>
  <c r="H96" i="3" s="1"/>
  <c r="J93" i="1"/>
  <c r="H95" i="3" s="1"/>
  <c r="J92" i="1"/>
  <c r="H94" i="3" s="1"/>
  <c r="J91" i="1"/>
  <c r="H93" i="3" s="1"/>
  <c r="J90" i="1"/>
  <c r="H92" i="3" s="1"/>
  <c r="J89" i="1"/>
  <c r="H91" i="3" s="1"/>
  <c r="J88" i="1"/>
  <c r="H90" i="3" s="1"/>
  <c r="J87" i="1"/>
  <c r="H89" i="3" s="1"/>
  <c r="J86" i="1"/>
  <c r="J85" i="1"/>
  <c r="H87" i="3" s="1"/>
  <c r="J84" i="1"/>
  <c r="H86" i="3" s="1"/>
  <c r="J83" i="1"/>
  <c r="H85" i="3" s="1"/>
  <c r="J82" i="1"/>
  <c r="H84" i="3" s="1"/>
  <c r="J81" i="1"/>
  <c r="H83" i="3" s="1"/>
  <c r="J80" i="1"/>
  <c r="H82" i="3" s="1"/>
  <c r="J79" i="1"/>
  <c r="H81" i="3" s="1"/>
  <c r="J78" i="1"/>
  <c r="J77" i="1"/>
  <c r="H79" i="3" s="1"/>
  <c r="J76" i="1"/>
  <c r="H78" i="3" s="1"/>
  <c r="J75" i="1"/>
  <c r="H77" i="3" s="1"/>
  <c r="J74" i="1"/>
  <c r="H76" i="3" s="1"/>
  <c r="J73" i="1"/>
  <c r="H75" i="3" s="1"/>
  <c r="J72" i="1"/>
  <c r="H74" i="3" s="1"/>
  <c r="J71" i="1"/>
  <c r="H73" i="3" s="1"/>
  <c r="J70" i="1"/>
  <c r="J69" i="1"/>
  <c r="H71" i="3" s="1"/>
  <c r="J68" i="1"/>
  <c r="H70" i="3" s="1"/>
  <c r="J67" i="1"/>
  <c r="H69" i="3" s="1"/>
  <c r="J66" i="1"/>
  <c r="H68" i="3" s="1"/>
  <c r="J65" i="1"/>
  <c r="H67" i="3" s="1"/>
  <c r="J64" i="1"/>
  <c r="H66" i="3" s="1"/>
  <c r="J63" i="1"/>
  <c r="H65" i="3" s="1"/>
  <c r="J62" i="1"/>
  <c r="J61" i="1"/>
  <c r="H63" i="3" s="1"/>
  <c r="J60" i="1"/>
  <c r="H62" i="3" s="1"/>
  <c r="J59" i="1"/>
  <c r="H61" i="3" s="1"/>
  <c r="J58" i="1"/>
  <c r="H60" i="3" s="1"/>
  <c r="J57" i="1"/>
  <c r="H59" i="3" s="1"/>
  <c r="J56" i="1"/>
  <c r="H58" i="3" s="1"/>
  <c r="J55" i="1"/>
  <c r="H57" i="3" s="1"/>
  <c r="J54" i="1"/>
  <c r="H56" i="3" s="1"/>
  <c r="J53" i="1"/>
  <c r="H55" i="3" s="1"/>
  <c r="J52" i="1"/>
  <c r="H54" i="3" s="1"/>
  <c r="J51" i="1"/>
  <c r="H53" i="3" s="1"/>
  <c r="J50" i="1"/>
  <c r="H52" i="3" s="1"/>
  <c r="J49" i="1"/>
  <c r="H51" i="3" s="1"/>
  <c r="J48" i="1"/>
  <c r="H50" i="3" s="1"/>
  <c r="J47" i="1"/>
  <c r="H49" i="3" s="1"/>
  <c r="J46" i="1"/>
  <c r="H48" i="3" s="1"/>
  <c r="J45" i="1"/>
  <c r="H47" i="3" s="1"/>
  <c r="J44" i="1"/>
  <c r="H46" i="3" s="1"/>
  <c r="J43" i="1"/>
  <c r="H45" i="3" s="1"/>
  <c r="J42" i="1"/>
  <c r="H44" i="3" s="1"/>
  <c r="J41" i="1"/>
  <c r="H43" i="3" s="1"/>
  <c r="J40" i="1"/>
  <c r="H42" i="3" s="1"/>
  <c r="J39" i="1"/>
  <c r="H41" i="3" s="1"/>
  <c r="J38" i="1"/>
  <c r="J37" i="1"/>
  <c r="H39" i="3" s="1"/>
  <c r="J36" i="1"/>
  <c r="H38" i="3" s="1"/>
  <c r="J35" i="1"/>
  <c r="H37" i="3" s="1"/>
  <c r="J34" i="1"/>
  <c r="H36" i="3" s="1"/>
  <c r="J33" i="1"/>
  <c r="H35" i="3" s="1"/>
  <c r="J32" i="1"/>
  <c r="J31" i="1"/>
  <c r="H33" i="3" s="1"/>
  <c r="J30" i="1"/>
  <c r="H32" i="3" s="1"/>
  <c r="J29" i="1"/>
  <c r="H31" i="3" s="1"/>
  <c r="J28" i="1"/>
  <c r="H30" i="3" s="1"/>
  <c r="J27" i="1"/>
  <c r="H29" i="3" s="1"/>
  <c r="J26" i="1"/>
  <c r="H28" i="3" s="1"/>
  <c r="J25" i="1"/>
  <c r="H27" i="3" s="1"/>
  <c r="J24" i="1"/>
  <c r="H26" i="3" s="1"/>
  <c r="J23" i="1"/>
  <c r="H25" i="3" s="1"/>
  <c r="J22" i="1"/>
  <c r="J21" i="1"/>
  <c r="H23" i="3" s="1"/>
  <c r="J20" i="1"/>
  <c r="H22" i="3" s="1"/>
  <c r="J19" i="1"/>
  <c r="H21" i="3" s="1"/>
  <c r="J18" i="1"/>
  <c r="H20" i="3" s="1"/>
  <c r="J17" i="1"/>
  <c r="H19" i="3" s="1"/>
  <c r="J16" i="1"/>
  <c r="H18" i="3" s="1"/>
  <c r="J15" i="1"/>
  <c r="H17" i="3" s="1"/>
  <c r="J14" i="1"/>
  <c r="J13" i="1"/>
  <c r="H15" i="3" s="1"/>
  <c r="J12" i="1"/>
  <c r="H14" i="3" s="1"/>
  <c r="J11" i="1"/>
  <c r="H13" i="3" s="1"/>
  <c r="J10" i="1"/>
  <c r="H12" i="3" s="1"/>
  <c r="J9" i="1"/>
  <c r="H11" i="3" s="1"/>
  <c r="J8" i="1"/>
  <c r="H10" i="3" s="1"/>
  <c r="J7" i="1"/>
  <c r="H9" i="3" s="1"/>
  <c r="J6" i="1"/>
  <c r="H8" i="3" s="1"/>
  <c r="C7" i="1"/>
  <c r="C9" i="3" s="1"/>
  <c r="I7" i="1"/>
  <c r="G9" i="3" s="1"/>
  <c r="I6" i="1"/>
  <c r="G8" i="3" s="1"/>
  <c r="I79" i="3" l="1"/>
  <c r="I71" i="3"/>
  <c r="I61" i="3"/>
  <c r="I77" i="3"/>
  <c r="I59" i="3"/>
  <c r="I67" i="3"/>
  <c r="I75" i="3"/>
  <c r="I107" i="3"/>
  <c r="C8" i="1"/>
  <c r="I85" i="3"/>
  <c r="I57" i="3"/>
  <c r="I65" i="3"/>
  <c r="I73" i="3"/>
  <c r="I81" i="3"/>
  <c r="I89" i="3"/>
  <c r="I63" i="3"/>
  <c r="I69" i="3"/>
  <c r="F5" i="3"/>
  <c r="J9" i="3"/>
  <c r="J8" i="3"/>
  <c r="I87" i="3"/>
  <c r="H5" i="3"/>
  <c r="I14" i="3"/>
  <c r="I18" i="3"/>
  <c r="I22" i="3"/>
  <c r="I26" i="3"/>
  <c r="I30" i="3"/>
  <c r="I34" i="3"/>
  <c r="I38" i="3"/>
  <c r="I42" i="3"/>
  <c r="I46" i="3"/>
  <c r="I50" i="3"/>
  <c r="I54" i="3"/>
  <c r="I10" i="3"/>
  <c r="K10" i="3" s="1"/>
  <c r="I93" i="3"/>
  <c r="I97" i="3"/>
  <c r="I101" i="3"/>
  <c r="I12" i="3"/>
  <c r="I28" i="3"/>
  <c r="I88" i="3"/>
  <c r="I92" i="3"/>
  <c r="I96" i="3"/>
  <c r="I100" i="3"/>
  <c r="I104" i="3"/>
  <c r="I11" i="3"/>
  <c r="I15" i="3"/>
  <c r="I19" i="3"/>
  <c r="I23" i="3"/>
  <c r="I27" i="3"/>
  <c r="I31" i="3"/>
  <c r="I35" i="3"/>
  <c r="I39" i="3"/>
  <c r="I43" i="3"/>
  <c r="I47" i="3"/>
  <c r="I51" i="3"/>
  <c r="I55" i="3"/>
  <c r="I83" i="3"/>
  <c r="I91" i="3"/>
  <c r="I95" i="3"/>
  <c r="I99" i="3"/>
  <c r="I103" i="3"/>
  <c r="I58" i="3"/>
  <c r="I62" i="3"/>
  <c r="I66" i="3"/>
  <c r="I70" i="3"/>
  <c r="I74" i="3"/>
  <c r="I78" i="3"/>
  <c r="I82" i="3"/>
  <c r="I86" i="3"/>
  <c r="I90" i="3"/>
  <c r="I94" i="3"/>
  <c r="I98" i="3"/>
  <c r="I102" i="3"/>
  <c r="I106" i="3"/>
  <c r="I8" i="3"/>
  <c r="I9" i="3"/>
  <c r="K9" i="3" s="1"/>
  <c r="I13" i="3"/>
  <c r="I17" i="3"/>
  <c r="I21" i="3"/>
  <c r="I25" i="3"/>
  <c r="I29" i="3"/>
  <c r="I33" i="3"/>
  <c r="I37" i="3"/>
  <c r="I41" i="3"/>
  <c r="I45" i="3"/>
  <c r="I49" i="3"/>
  <c r="I53" i="3"/>
  <c r="I105" i="3"/>
  <c r="I16" i="3"/>
  <c r="I20" i="3"/>
  <c r="I24" i="3"/>
  <c r="I32" i="3"/>
  <c r="I36" i="3"/>
  <c r="I40" i="3"/>
  <c r="I44" i="3"/>
  <c r="I48" i="3"/>
  <c r="I52" i="3"/>
  <c r="I56" i="3"/>
  <c r="I60" i="3"/>
  <c r="I64" i="3"/>
  <c r="I68" i="3"/>
  <c r="I72" i="3"/>
  <c r="I76" i="3"/>
  <c r="I80" i="3"/>
  <c r="I84" i="3"/>
  <c r="C9" i="1" l="1"/>
  <c r="I8" i="1"/>
  <c r="G10" i="3" s="1"/>
  <c r="J10" i="3" s="1"/>
  <c r="C10" i="3"/>
  <c r="L10" i="3"/>
  <c r="O10" i="3"/>
  <c r="N10" i="3"/>
  <c r="M10" i="3"/>
  <c r="I5" i="3"/>
  <c r="C6" i="5" s="1"/>
  <c r="K8" i="3"/>
  <c r="N9" i="3"/>
  <c r="M9" i="3"/>
  <c r="L9" i="3"/>
  <c r="O9" i="3"/>
  <c r="C10" i="1" l="1"/>
  <c r="I9" i="1"/>
  <c r="G11" i="3" s="1"/>
  <c r="C11" i="3"/>
  <c r="N8" i="3"/>
  <c r="M8" i="3"/>
  <c r="L8" i="3"/>
  <c r="O8" i="3"/>
  <c r="C11" i="1" l="1"/>
  <c r="C12" i="3"/>
  <c r="I10" i="1"/>
  <c r="G12" i="3" s="1"/>
  <c r="J11" i="3"/>
  <c r="K11" i="3"/>
  <c r="O11" i="3" l="1"/>
  <c r="M11" i="3"/>
  <c r="L11" i="3"/>
  <c r="N11" i="3"/>
  <c r="J12" i="3"/>
  <c r="K12" i="3"/>
  <c r="C12" i="1"/>
  <c r="I11" i="1"/>
  <c r="G13" i="3" s="1"/>
  <c r="C13" i="3"/>
  <c r="C13" i="1" l="1"/>
  <c r="C14" i="3"/>
  <c r="I12" i="1"/>
  <c r="G14" i="3" s="1"/>
  <c r="L12" i="3"/>
  <c r="N12" i="3"/>
  <c r="M12" i="3"/>
  <c r="O12" i="3"/>
  <c r="J13" i="3"/>
  <c r="K13" i="3"/>
  <c r="L13" i="3" l="1"/>
  <c r="M13" i="3"/>
  <c r="N13" i="3"/>
  <c r="O13" i="3"/>
  <c r="J14" i="3"/>
  <c r="K14" i="3"/>
  <c r="C14" i="1"/>
  <c r="C15" i="3"/>
  <c r="I13" i="1"/>
  <c r="G15" i="3" s="1"/>
  <c r="J15" i="3" l="1"/>
  <c r="K15" i="3"/>
  <c r="C15" i="1"/>
  <c r="I14" i="1"/>
  <c r="G16" i="3" s="1"/>
  <c r="C16" i="3"/>
  <c r="N14" i="3"/>
  <c r="L14" i="3"/>
  <c r="M14" i="3"/>
  <c r="O14" i="3"/>
  <c r="J16" i="3" l="1"/>
  <c r="K16" i="3"/>
  <c r="C16" i="1"/>
  <c r="I15" i="1"/>
  <c r="G17" i="3" s="1"/>
  <c r="C17" i="3"/>
  <c r="N15" i="3"/>
  <c r="O15" i="3"/>
  <c r="L15" i="3"/>
  <c r="M15" i="3"/>
  <c r="J17" i="3" l="1"/>
  <c r="K17" i="3"/>
  <c r="C17" i="1"/>
  <c r="I16" i="1"/>
  <c r="G18" i="3" s="1"/>
  <c r="C18" i="3"/>
  <c r="O16" i="3"/>
  <c r="N16" i="3"/>
  <c r="M16" i="3"/>
  <c r="L16" i="3"/>
  <c r="J18" i="3" l="1"/>
  <c r="K18" i="3"/>
  <c r="C18" i="1"/>
  <c r="C19" i="3"/>
  <c r="I17" i="1"/>
  <c r="G19" i="3" s="1"/>
  <c r="O17" i="3"/>
  <c r="N17" i="3"/>
  <c r="L17" i="3"/>
  <c r="M17" i="3"/>
  <c r="J19" i="3" l="1"/>
  <c r="K19" i="3"/>
  <c r="C19" i="1"/>
  <c r="I18" i="1"/>
  <c r="G20" i="3" s="1"/>
  <c r="C20" i="3"/>
  <c r="N18" i="3"/>
  <c r="O18" i="3"/>
  <c r="L18" i="3"/>
  <c r="M18" i="3"/>
  <c r="J20" i="3" l="1"/>
  <c r="K20" i="3"/>
  <c r="I19" i="1"/>
  <c r="G21" i="3" s="1"/>
  <c r="C20" i="1"/>
  <c r="C21" i="3"/>
  <c r="M19" i="3"/>
  <c r="L19" i="3"/>
  <c r="O19" i="3"/>
  <c r="N19" i="3"/>
  <c r="L20" i="3" l="1"/>
  <c r="O20" i="3"/>
  <c r="M20" i="3"/>
  <c r="N20" i="3"/>
  <c r="C22" i="3"/>
  <c r="I20" i="1"/>
  <c r="G22" i="3" s="1"/>
  <c r="C21" i="1"/>
  <c r="J21" i="3"/>
  <c r="K21" i="3"/>
  <c r="C22" i="1" l="1"/>
  <c r="I21" i="1"/>
  <c r="G23" i="3" s="1"/>
  <c r="C23" i="3"/>
  <c r="J22" i="3"/>
  <c r="K22" i="3"/>
  <c r="L21" i="3"/>
  <c r="N21" i="3"/>
  <c r="O21" i="3"/>
  <c r="M21" i="3"/>
  <c r="O22" i="3" l="1"/>
  <c r="L22" i="3"/>
  <c r="N22" i="3"/>
  <c r="M22" i="3"/>
  <c r="J23" i="3"/>
  <c r="K23" i="3"/>
  <c r="C24" i="3"/>
  <c r="I22" i="1"/>
  <c r="G24" i="3" s="1"/>
  <c r="C23" i="1"/>
  <c r="J24" i="3" l="1"/>
  <c r="K24" i="3"/>
  <c r="L23" i="3"/>
  <c r="M23" i="3"/>
  <c r="O23" i="3"/>
  <c r="N23" i="3"/>
  <c r="C25" i="3"/>
  <c r="C24" i="1"/>
  <c r="I23" i="1"/>
  <c r="G25" i="3" s="1"/>
  <c r="C26" i="3" l="1"/>
  <c r="C25" i="1"/>
  <c r="I24" i="1"/>
  <c r="G26" i="3" s="1"/>
  <c r="M24" i="3"/>
  <c r="L24" i="3"/>
  <c r="O24" i="3"/>
  <c r="N24" i="3"/>
  <c r="J25" i="3"/>
  <c r="K25" i="3"/>
  <c r="J26" i="3" l="1"/>
  <c r="K26" i="3"/>
  <c r="C27" i="3"/>
  <c r="I25" i="1"/>
  <c r="G27" i="3" s="1"/>
  <c r="C26" i="1"/>
  <c r="L25" i="3"/>
  <c r="N25" i="3"/>
  <c r="O25" i="3"/>
  <c r="M25" i="3"/>
  <c r="C28" i="3" l="1"/>
  <c r="I26" i="1"/>
  <c r="G28" i="3" s="1"/>
  <c r="C27" i="1"/>
  <c r="J27" i="3"/>
  <c r="K27" i="3"/>
  <c r="N26" i="3"/>
  <c r="L26" i="3"/>
  <c r="O26" i="3"/>
  <c r="M26" i="3"/>
  <c r="M27" i="3" l="1"/>
  <c r="O27" i="3"/>
  <c r="L27" i="3"/>
  <c r="N27" i="3"/>
  <c r="C29" i="3"/>
  <c r="I27" i="1"/>
  <c r="G29" i="3" s="1"/>
  <c r="C28" i="1"/>
  <c r="J28" i="3"/>
  <c r="K28" i="3"/>
  <c r="C30" i="3" l="1"/>
  <c r="I28" i="1"/>
  <c r="G30" i="3" s="1"/>
  <c r="C29" i="1"/>
  <c r="J29" i="3"/>
  <c r="K29" i="3"/>
  <c r="N28" i="3"/>
  <c r="L28" i="3"/>
  <c r="M28" i="3"/>
  <c r="O28" i="3"/>
  <c r="C31" i="3" l="1"/>
  <c r="C30" i="1"/>
  <c r="I29" i="1"/>
  <c r="G31" i="3" s="1"/>
  <c r="M29" i="3"/>
  <c r="O29" i="3"/>
  <c r="N29" i="3"/>
  <c r="L29" i="3"/>
  <c r="J30" i="3"/>
  <c r="K30" i="3"/>
  <c r="J31" i="3" l="1"/>
  <c r="K31" i="3"/>
  <c r="C32" i="3"/>
  <c r="C31" i="1"/>
  <c r="I30" i="1"/>
  <c r="G32" i="3" s="1"/>
  <c r="L30" i="3"/>
  <c r="M30" i="3"/>
  <c r="O30" i="3"/>
  <c r="N30" i="3"/>
  <c r="M31" i="3" l="1"/>
  <c r="L31" i="3"/>
  <c r="O31" i="3"/>
  <c r="N31" i="3"/>
  <c r="J32" i="3"/>
  <c r="K32" i="3"/>
  <c r="C33" i="3"/>
  <c r="C32" i="1"/>
  <c r="I31" i="1"/>
  <c r="G33" i="3" s="1"/>
  <c r="C34" i="3" l="1"/>
  <c r="I32" i="1"/>
  <c r="G34" i="3" s="1"/>
  <c r="C33" i="1"/>
  <c r="L32" i="3"/>
  <c r="O32" i="3"/>
  <c r="M32" i="3"/>
  <c r="N32" i="3"/>
  <c r="J33" i="3"/>
  <c r="K33" i="3"/>
  <c r="C35" i="3" l="1"/>
  <c r="C34" i="1"/>
  <c r="I33" i="1"/>
  <c r="G35" i="3" s="1"/>
  <c r="J34" i="3"/>
  <c r="K34" i="3"/>
  <c r="O33" i="3"/>
  <c r="L33" i="3"/>
  <c r="M33" i="3"/>
  <c r="N33" i="3"/>
  <c r="M34" i="3" l="1"/>
  <c r="N34" i="3"/>
  <c r="L34" i="3"/>
  <c r="O34" i="3"/>
  <c r="J35" i="3"/>
  <c r="K35" i="3"/>
  <c r="C36" i="3"/>
  <c r="C35" i="1"/>
  <c r="I34" i="1"/>
  <c r="G36" i="3" s="1"/>
  <c r="C37" i="3" l="1"/>
  <c r="C36" i="1"/>
  <c r="I35" i="1"/>
  <c r="G37" i="3" s="1"/>
  <c r="L35" i="3"/>
  <c r="O35" i="3"/>
  <c r="N35" i="3"/>
  <c r="M35" i="3"/>
  <c r="J36" i="3"/>
  <c r="K36" i="3"/>
  <c r="J37" i="3" l="1"/>
  <c r="K37" i="3"/>
  <c r="C38" i="3"/>
  <c r="I36" i="1"/>
  <c r="G38" i="3" s="1"/>
  <c r="C37" i="1"/>
  <c r="M36" i="3"/>
  <c r="L36" i="3"/>
  <c r="O36" i="3"/>
  <c r="N36" i="3"/>
  <c r="C39" i="3" l="1"/>
  <c r="C38" i="1"/>
  <c r="I37" i="1"/>
  <c r="G39" i="3" s="1"/>
  <c r="M37" i="3"/>
  <c r="O37" i="3"/>
  <c r="N37" i="3"/>
  <c r="L37" i="3"/>
  <c r="J38" i="3"/>
  <c r="K38" i="3"/>
  <c r="J39" i="3" l="1"/>
  <c r="K39" i="3"/>
  <c r="C40" i="3"/>
  <c r="I38" i="1"/>
  <c r="G40" i="3" s="1"/>
  <c r="C39" i="1"/>
  <c r="M38" i="3"/>
  <c r="L38" i="3"/>
  <c r="O38" i="3"/>
  <c r="N38" i="3"/>
  <c r="C41" i="3" l="1"/>
  <c r="C40" i="1"/>
  <c r="I39" i="1"/>
  <c r="G41" i="3" s="1"/>
  <c r="J40" i="3"/>
  <c r="K40" i="3"/>
  <c r="O39" i="3"/>
  <c r="N39" i="3"/>
  <c r="L39" i="3"/>
  <c r="M39" i="3"/>
  <c r="J41" i="3" l="1"/>
  <c r="K41" i="3"/>
  <c r="O40" i="3"/>
  <c r="N40" i="3"/>
  <c r="L40" i="3"/>
  <c r="M40" i="3"/>
  <c r="C42" i="3"/>
  <c r="I40" i="1"/>
  <c r="G42" i="3" s="1"/>
  <c r="C41" i="1"/>
  <c r="J42" i="3" l="1"/>
  <c r="K42" i="3"/>
  <c r="M41" i="3"/>
  <c r="L41" i="3"/>
  <c r="N41" i="3"/>
  <c r="O41" i="3"/>
  <c r="C43" i="3"/>
  <c r="C42" i="1"/>
  <c r="I41" i="1"/>
  <c r="G43" i="3" s="1"/>
  <c r="C44" i="3" l="1"/>
  <c r="I42" i="1"/>
  <c r="G44" i="3" s="1"/>
  <c r="C43" i="1"/>
  <c r="M42" i="3"/>
  <c r="L42" i="3"/>
  <c r="O42" i="3"/>
  <c r="N42" i="3"/>
  <c r="J43" i="3"/>
  <c r="K43" i="3"/>
  <c r="C45" i="3" l="1"/>
  <c r="C44" i="1"/>
  <c r="I43" i="1"/>
  <c r="G45" i="3" s="1"/>
  <c r="J44" i="3"/>
  <c r="K44" i="3"/>
  <c r="L43" i="3"/>
  <c r="O43" i="3"/>
  <c r="N43" i="3"/>
  <c r="M43" i="3"/>
  <c r="L44" i="3" l="1"/>
  <c r="O44" i="3"/>
  <c r="N44" i="3"/>
  <c r="M44" i="3"/>
  <c r="J45" i="3"/>
  <c r="K45" i="3"/>
  <c r="C46" i="3"/>
  <c r="I44" i="1"/>
  <c r="G46" i="3" s="1"/>
  <c r="C45" i="1"/>
  <c r="J46" i="3" l="1"/>
  <c r="K46" i="3"/>
  <c r="M45" i="3"/>
  <c r="O45" i="3"/>
  <c r="L45" i="3"/>
  <c r="N45" i="3"/>
  <c r="C47" i="3"/>
  <c r="C46" i="1"/>
  <c r="I45" i="1"/>
  <c r="G47" i="3" s="1"/>
  <c r="C48" i="3" l="1"/>
  <c r="C47" i="1"/>
  <c r="I46" i="1"/>
  <c r="G48" i="3" s="1"/>
  <c r="M46" i="3"/>
  <c r="L46" i="3"/>
  <c r="N46" i="3"/>
  <c r="O46" i="3"/>
  <c r="J47" i="3"/>
  <c r="K47" i="3"/>
  <c r="J48" i="3" l="1"/>
  <c r="K48" i="3"/>
  <c r="C49" i="3"/>
  <c r="C48" i="1"/>
  <c r="I47" i="1"/>
  <c r="G49" i="3" s="1"/>
  <c r="N47" i="3"/>
  <c r="O47" i="3"/>
  <c r="L47" i="3"/>
  <c r="M47" i="3"/>
  <c r="J49" i="3" l="1"/>
  <c r="K49" i="3"/>
  <c r="C50" i="3"/>
  <c r="I48" i="1"/>
  <c r="G50" i="3" s="1"/>
  <c r="C49" i="1"/>
  <c r="L48" i="3"/>
  <c r="M48" i="3"/>
  <c r="O48" i="3"/>
  <c r="N48" i="3"/>
  <c r="J50" i="3" l="1"/>
  <c r="K50" i="3"/>
  <c r="C51" i="3"/>
  <c r="C50" i="1"/>
  <c r="I49" i="1"/>
  <c r="G51" i="3" s="1"/>
  <c r="O49" i="3"/>
  <c r="M49" i="3"/>
  <c r="N49" i="3"/>
  <c r="L49" i="3"/>
  <c r="J51" i="3" l="1"/>
  <c r="K51" i="3"/>
  <c r="C52" i="3"/>
  <c r="I50" i="1"/>
  <c r="G52" i="3" s="1"/>
  <c r="C51" i="1"/>
  <c r="M50" i="3"/>
  <c r="L50" i="3"/>
  <c r="O50" i="3"/>
  <c r="N50" i="3"/>
  <c r="C53" i="3" l="1"/>
  <c r="C52" i="1"/>
  <c r="I51" i="1"/>
  <c r="G53" i="3" s="1"/>
  <c r="J52" i="3"/>
  <c r="K52" i="3"/>
  <c r="N51" i="3"/>
  <c r="M51" i="3"/>
  <c r="L51" i="3"/>
  <c r="O51" i="3"/>
  <c r="J53" i="3" l="1"/>
  <c r="K53" i="3"/>
  <c r="M52" i="3"/>
  <c r="N52" i="3"/>
  <c r="L52" i="3"/>
  <c r="O52" i="3"/>
  <c r="C54" i="3"/>
  <c r="I52" i="1"/>
  <c r="G54" i="3" s="1"/>
  <c r="C53" i="1"/>
  <c r="J54" i="3" l="1"/>
  <c r="K54" i="3"/>
  <c r="M53" i="3"/>
  <c r="O53" i="3"/>
  <c r="N53" i="3"/>
  <c r="L53" i="3"/>
  <c r="C55" i="3"/>
  <c r="C54" i="1"/>
  <c r="I53" i="1"/>
  <c r="G55" i="3" s="1"/>
  <c r="M54" i="3" l="1"/>
  <c r="O54" i="3"/>
  <c r="L54" i="3"/>
  <c r="N54" i="3"/>
  <c r="C56" i="3"/>
  <c r="I54" i="1"/>
  <c r="G56" i="3" s="1"/>
  <c r="C55" i="1"/>
  <c r="J55" i="3"/>
  <c r="K55" i="3"/>
  <c r="C57" i="3" l="1"/>
  <c r="C56" i="1"/>
  <c r="I55" i="1"/>
  <c r="G57" i="3" s="1"/>
  <c r="J56" i="3"/>
  <c r="K56" i="3"/>
  <c r="O55" i="3"/>
  <c r="M55" i="3"/>
  <c r="N55" i="3"/>
  <c r="L55" i="3"/>
  <c r="J57" i="3" l="1"/>
  <c r="K57" i="3"/>
  <c r="O56" i="3"/>
  <c r="N56" i="3"/>
  <c r="L56" i="3"/>
  <c r="M56" i="3"/>
  <c r="C58" i="3"/>
  <c r="I56" i="1"/>
  <c r="G58" i="3" s="1"/>
  <c r="C57" i="1"/>
  <c r="J58" i="3" l="1"/>
  <c r="K58" i="3"/>
  <c r="M57" i="3"/>
  <c r="O57" i="3"/>
  <c r="N57" i="3"/>
  <c r="L57" i="3"/>
  <c r="C59" i="3"/>
  <c r="C58" i="1"/>
  <c r="I57" i="1"/>
  <c r="G59" i="3" s="1"/>
  <c r="C60" i="3" l="1"/>
  <c r="I58" i="1"/>
  <c r="G60" i="3" s="1"/>
  <c r="C59" i="1"/>
  <c r="M58" i="3"/>
  <c r="L58" i="3"/>
  <c r="N58" i="3"/>
  <c r="O58" i="3"/>
  <c r="J59" i="3"/>
  <c r="K59" i="3"/>
  <c r="C61" i="3" l="1"/>
  <c r="C60" i="1"/>
  <c r="I59" i="1"/>
  <c r="G61" i="3" s="1"/>
  <c r="J60" i="3"/>
  <c r="K60" i="3"/>
  <c r="M59" i="3"/>
  <c r="N59" i="3"/>
  <c r="O59" i="3"/>
  <c r="L59" i="3"/>
  <c r="N60" i="3" l="1"/>
  <c r="L60" i="3"/>
  <c r="M60" i="3"/>
  <c r="O60" i="3"/>
  <c r="J61" i="3"/>
  <c r="K61" i="3"/>
  <c r="C62" i="3"/>
  <c r="I60" i="1"/>
  <c r="G62" i="3" s="1"/>
  <c r="C61" i="1"/>
  <c r="J62" i="3" l="1"/>
  <c r="K62" i="3"/>
  <c r="M61" i="3"/>
  <c r="N61" i="3"/>
  <c r="L61" i="3"/>
  <c r="O61" i="3"/>
  <c r="C63" i="3"/>
  <c r="C62" i="1"/>
  <c r="I61" i="1"/>
  <c r="G63" i="3" s="1"/>
  <c r="C64" i="3" l="1"/>
  <c r="I62" i="1"/>
  <c r="G64" i="3" s="1"/>
  <c r="C63" i="1"/>
  <c r="M62" i="3"/>
  <c r="N62" i="3"/>
  <c r="L62" i="3"/>
  <c r="O62" i="3"/>
  <c r="J63" i="3"/>
  <c r="K63" i="3"/>
  <c r="C65" i="3" l="1"/>
  <c r="C64" i="1"/>
  <c r="I63" i="1"/>
  <c r="G65" i="3" s="1"/>
  <c r="J64" i="3"/>
  <c r="K64" i="3"/>
  <c r="M63" i="3"/>
  <c r="N63" i="3"/>
  <c r="O63" i="3"/>
  <c r="L63" i="3"/>
  <c r="O64" i="3" l="1"/>
  <c r="L64" i="3"/>
  <c r="N64" i="3"/>
  <c r="M64" i="3"/>
  <c r="J65" i="3"/>
  <c r="K65" i="3"/>
  <c r="C66" i="3"/>
  <c r="I64" i="1"/>
  <c r="G66" i="3" s="1"/>
  <c r="C65" i="1"/>
  <c r="J66" i="3" l="1"/>
  <c r="K66" i="3"/>
  <c r="M65" i="3"/>
  <c r="O65" i="3"/>
  <c r="L65" i="3"/>
  <c r="N65" i="3"/>
  <c r="C67" i="3"/>
  <c r="C66" i="1"/>
  <c r="I65" i="1"/>
  <c r="G67" i="3" s="1"/>
  <c r="C68" i="3" l="1"/>
  <c r="I66" i="1"/>
  <c r="G68" i="3" s="1"/>
  <c r="C67" i="1"/>
  <c r="L66" i="3"/>
  <c r="O66" i="3"/>
  <c r="M66" i="3"/>
  <c r="N66" i="3"/>
  <c r="J67" i="3"/>
  <c r="K67" i="3"/>
  <c r="C69" i="3" l="1"/>
  <c r="C68" i="1"/>
  <c r="I67" i="1"/>
  <c r="G69" i="3" s="1"/>
  <c r="J68" i="3"/>
  <c r="K68" i="3"/>
  <c r="M67" i="3"/>
  <c r="N67" i="3"/>
  <c r="O67" i="3"/>
  <c r="L67" i="3"/>
  <c r="O68" i="3" l="1"/>
  <c r="M68" i="3"/>
  <c r="N68" i="3"/>
  <c r="L68" i="3"/>
  <c r="J69" i="3"/>
  <c r="K69" i="3"/>
  <c r="C70" i="3"/>
  <c r="I68" i="1"/>
  <c r="G70" i="3" s="1"/>
  <c r="C69" i="1"/>
  <c r="J70" i="3" l="1"/>
  <c r="K70" i="3"/>
  <c r="L69" i="3"/>
  <c r="N69" i="3"/>
  <c r="O69" i="3"/>
  <c r="M69" i="3"/>
  <c r="C71" i="3"/>
  <c r="C70" i="1"/>
  <c r="I69" i="1"/>
  <c r="G71" i="3" s="1"/>
  <c r="C72" i="3" l="1"/>
  <c r="I70" i="1"/>
  <c r="G72" i="3" s="1"/>
  <c r="C71" i="1"/>
  <c r="M70" i="3"/>
  <c r="O70" i="3"/>
  <c r="N70" i="3"/>
  <c r="L70" i="3"/>
  <c r="J71" i="3"/>
  <c r="K71" i="3"/>
  <c r="C73" i="3" l="1"/>
  <c r="C72" i="1"/>
  <c r="I71" i="1"/>
  <c r="G73" i="3" s="1"/>
  <c r="J72" i="3"/>
  <c r="K72" i="3"/>
  <c r="O71" i="3"/>
  <c r="N71" i="3"/>
  <c r="M71" i="3"/>
  <c r="L71" i="3"/>
  <c r="J73" i="3" l="1"/>
  <c r="K73" i="3"/>
  <c r="C74" i="3"/>
  <c r="C73" i="1"/>
  <c r="I72" i="1"/>
  <c r="G74" i="3" s="1"/>
  <c r="O72" i="3"/>
  <c r="M72" i="3"/>
  <c r="N72" i="3"/>
  <c r="L72" i="3"/>
  <c r="J74" i="3" l="1"/>
  <c r="K74" i="3"/>
  <c r="C75" i="3"/>
  <c r="C74" i="1"/>
  <c r="I73" i="1"/>
  <c r="G75" i="3" s="1"/>
  <c r="O73" i="3"/>
  <c r="M73" i="3"/>
  <c r="L73" i="3"/>
  <c r="N73" i="3"/>
  <c r="J75" i="3" l="1"/>
  <c r="K75" i="3"/>
  <c r="C76" i="3"/>
  <c r="I74" i="1"/>
  <c r="G76" i="3" s="1"/>
  <c r="C75" i="1"/>
  <c r="M74" i="3"/>
  <c r="O74" i="3"/>
  <c r="L74" i="3"/>
  <c r="N74" i="3"/>
  <c r="J76" i="3" l="1"/>
  <c r="K76" i="3"/>
  <c r="N75" i="3"/>
  <c r="M75" i="3"/>
  <c r="L75" i="3"/>
  <c r="O75" i="3"/>
  <c r="C77" i="3"/>
  <c r="C76" i="1"/>
  <c r="I75" i="1"/>
  <c r="G77" i="3" s="1"/>
  <c r="C78" i="3" l="1"/>
  <c r="I76" i="1"/>
  <c r="G78" i="3" s="1"/>
  <c r="C77" i="1"/>
  <c r="N76" i="3"/>
  <c r="O76" i="3"/>
  <c r="L76" i="3"/>
  <c r="M76" i="3"/>
  <c r="J77" i="3"/>
  <c r="K77" i="3"/>
  <c r="C79" i="3" l="1"/>
  <c r="I77" i="1"/>
  <c r="G79" i="3" s="1"/>
  <c r="C78" i="1"/>
  <c r="J78" i="3"/>
  <c r="K78" i="3"/>
  <c r="M77" i="3"/>
  <c r="L77" i="3"/>
  <c r="N77" i="3"/>
  <c r="O77" i="3"/>
  <c r="M78" i="3" l="1"/>
  <c r="N78" i="3"/>
  <c r="L78" i="3"/>
  <c r="O78" i="3"/>
  <c r="C80" i="3"/>
  <c r="I78" i="1"/>
  <c r="G80" i="3" s="1"/>
  <c r="C79" i="1"/>
  <c r="J79" i="3"/>
  <c r="K79" i="3"/>
  <c r="J80" i="3" l="1"/>
  <c r="K80" i="3"/>
  <c r="C81" i="3"/>
  <c r="C80" i="1"/>
  <c r="I79" i="1"/>
  <c r="G81" i="3" s="1"/>
  <c r="M79" i="3"/>
  <c r="N79" i="3"/>
  <c r="O79" i="3"/>
  <c r="L79" i="3"/>
  <c r="J81" i="3" l="1"/>
  <c r="K81" i="3"/>
  <c r="C82" i="3"/>
  <c r="I80" i="1"/>
  <c r="G82" i="3" s="1"/>
  <c r="C81" i="1"/>
  <c r="O80" i="3"/>
  <c r="M80" i="3"/>
  <c r="L80" i="3"/>
  <c r="N80" i="3"/>
  <c r="C83" i="3" l="1"/>
  <c r="I81" i="1"/>
  <c r="G83" i="3" s="1"/>
  <c r="C82" i="1"/>
  <c r="M81" i="3"/>
  <c r="N81" i="3"/>
  <c r="L81" i="3"/>
  <c r="O81" i="3"/>
  <c r="J82" i="3"/>
  <c r="K82" i="3"/>
  <c r="C84" i="3" l="1"/>
  <c r="I82" i="1"/>
  <c r="G84" i="3" s="1"/>
  <c r="C83" i="1"/>
  <c r="J83" i="3"/>
  <c r="K83" i="3"/>
  <c r="O82" i="3"/>
  <c r="M82" i="3"/>
  <c r="L82" i="3"/>
  <c r="N82" i="3"/>
  <c r="J84" i="3" l="1"/>
  <c r="K84" i="3"/>
  <c r="L83" i="3"/>
  <c r="O83" i="3"/>
  <c r="M83" i="3"/>
  <c r="N83" i="3"/>
  <c r="C85" i="3"/>
  <c r="C84" i="1"/>
  <c r="I83" i="1"/>
  <c r="G85" i="3" s="1"/>
  <c r="M84" i="3" l="1"/>
  <c r="L84" i="3"/>
  <c r="N84" i="3"/>
  <c r="O84" i="3"/>
  <c r="C86" i="3"/>
  <c r="I84" i="1"/>
  <c r="G86" i="3" s="1"/>
  <c r="C85" i="1"/>
  <c r="J85" i="3"/>
  <c r="K85" i="3"/>
  <c r="C87" i="3" l="1"/>
  <c r="C86" i="1"/>
  <c r="I85" i="1"/>
  <c r="G87" i="3" s="1"/>
  <c r="J86" i="3"/>
  <c r="K86" i="3"/>
  <c r="M85" i="3"/>
  <c r="N85" i="3"/>
  <c r="L85" i="3"/>
  <c r="O85" i="3"/>
  <c r="M86" i="3" l="1"/>
  <c r="O86" i="3"/>
  <c r="N86" i="3"/>
  <c r="L86" i="3"/>
  <c r="J87" i="3"/>
  <c r="K87" i="3"/>
  <c r="C88" i="3"/>
  <c r="I86" i="1"/>
  <c r="G88" i="3" s="1"/>
  <c r="C87" i="1"/>
  <c r="J88" i="3" l="1"/>
  <c r="K88" i="3"/>
  <c r="O87" i="3"/>
  <c r="M87" i="3"/>
  <c r="N87" i="3"/>
  <c r="L87" i="3"/>
  <c r="C89" i="3"/>
  <c r="C88" i="1"/>
  <c r="I87" i="1"/>
  <c r="G89" i="3" s="1"/>
  <c r="O88" i="3" l="1"/>
  <c r="N88" i="3"/>
  <c r="M88" i="3"/>
  <c r="L88" i="3"/>
  <c r="C90" i="3"/>
  <c r="I88" i="1"/>
  <c r="G90" i="3" s="1"/>
  <c r="C89" i="1"/>
  <c r="J89" i="3"/>
  <c r="K89" i="3"/>
  <c r="J90" i="3" l="1"/>
  <c r="K90" i="3"/>
  <c r="C91" i="3"/>
  <c r="C90" i="1"/>
  <c r="I89" i="1"/>
  <c r="G91" i="3" s="1"/>
  <c r="M89" i="3"/>
  <c r="L89" i="3"/>
  <c r="N89" i="3"/>
  <c r="O89" i="3"/>
  <c r="J91" i="3" l="1"/>
  <c r="K91" i="3"/>
  <c r="C92" i="3"/>
  <c r="I90" i="1"/>
  <c r="G92" i="3" s="1"/>
  <c r="C91" i="1"/>
  <c r="M90" i="3"/>
  <c r="O90" i="3"/>
  <c r="L90" i="3"/>
  <c r="N90" i="3"/>
  <c r="C93" i="3" l="1"/>
  <c r="C92" i="1"/>
  <c r="I91" i="1"/>
  <c r="G93" i="3" s="1"/>
  <c r="J92" i="3"/>
  <c r="K92" i="3"/>
  <c r="M91" i="3"/>
  <c r="O91" i="3"/>
  <c r="N91" i="3"/>
  <c r="L91" i="3"/>
  <c r="N92" i="3" l="1"/>
  <c r="M92" i="3"/>
  <c r="L92" i="3"/>
  <c r="O92" i="3"/>
  <c r="J93" i="3"/>
  <c r="K93" i="3"/>
  <c r="C94" i="3"/>
  <c r="I92" i="1"/>
  <c r="G94" i="3" s="1"/>
  <c r="C93" i="1"/>
  <c r="J94" i="3" l="1"/>
  <c r="K94" i="3"/>
  <c r="N93" i="3"/>
  <c r="L93" i="3"/>
  <c r="M93" i="3"/>
  <c r="O93" i="3"/>
  <c r="C95" i="3"/>
  <c r="C94" i="1"/>
  <c r="I93" i="1"/>
  <c r="G95" i="3" s="1"/>
  <c r="C96" i="3" l="1"/>
  <c r="I94" i="1"/>
  <c r="G96" i="3" s="1"/>
  <c r="C95" i="1"/>
  <c r="L94" i="3"/>
  <c r="N94" i="3"/>
  <c r="M94" i="3"/>
  <c r="O94" i="3"/>
  <c r="J95" i="3"/>
  <c r="K95" i="3"/>
  <c r="C97" i="3" l="1"/>
  <c r="C96" i="1"/>
  <c r="I95" i="1"/>
  <c r="G97" i="3" s="1"/>
  <c r="J96" i="3"/>
  <c r="K96" i="3"/>
  <c r="M95" i="3"/>
  <c r="N95" i="3"/>
  <c r="L95" i="3"/>
  <c r="O95" i="3"/>
  <c r="L96" i="3" l="1"/>
  <c r="O96" i="3"/>
  <c r="M96" i="3"/>
  <c r="N96" i="3"/>
  <c r="J97" i="3"/>
  <c r="K97" i="3"/>
  <c r="C98" i="3"/>
  <c r="I96" i="1"/>
  <c r="G98" i="3" s="1"/>
  <c r="C97" i="1"/>
  <c r="J98" i="3" l="1"/>
  <c r="K98" i="3"/>
  <c r="O97" i="3"/>
  <c r="N97" i="3"/>
  <c r="M97" i="3"/>
  <c r="L97" i="3"/>
  <c r="C99" i="3"/>
  <c r="C98" i="1"/>
  <c r="I97" i="1"/>
  <c r="G99" i="3" s="1"/>
  <c r="C100" i="3" l="1"/>
  <c r="I98" i="1"/>
  <c r="G100" i="3" s="1"/>
  <c r="C99" i="1"/>
  <c r="M98" i="3"/>
  <c r="L98" i="3"/>
  <c r="O98" i="3"/>
  <c r="N98" i="3"/>
  <c r="J99" i="3"/>
  <c r="K99" i="3"/>
  <c r="C101" i="3" l="1"/>
  <c r="C100" i="1"/>
  <c r="I99" i="1"/>
  <c r="G101" i="3" s="1"/>
  <c r="J100" i="3"/>
  <c r="K100" i="3"/>
  <c r="L99" i="3"/>
  <c r="O99" i="3"/>
  <c r="N99" i="3"/>
  <c r="M99" i="3"/>
  <c r="M100" i="3" l="1"/>
  <c r="L100" i="3"/>
  <c r="O100" i="3"/>
  <c r="N100" i="3"/>
  <c r="J101" i="3"/>
  <c r="K101" i="3"/>
  <c r="C102" i="3"/>
  <c r="C101" i="1"/>
  <c r="I100" i="1"/>
  <c r="G102" i="3" s="1"/>
  <c r="C103" i="3" l="1"/>
  <c r="C102" i="1"/>
  <c r="I101" i="1"/>
  <c r="G103" i="3" s="1"/>
  <c r="M101" i="3"/>
  <c r="O101" i="3"/>
  <c r="L101" i="3"/>
  <c r="N101" i="3"/>
  <c r="J102" i="3"/>
  <c r="K102" i="3"/>
  <c r="C104" i="3" l="1"/>
  <c r="I102" i="1"/>
  <c r="G104" i="3" s="1"/>
  <c r="C103" i="1"/>
  <c r="J103" i="3"/>
  <c r="K103" i="3"/>
  <c r="M102" i="3"/>
  <c r="O102" i="3"/>
  <c r="N102" i="3"/>
  <c r="L102" i="3"/>
  <c r="O103" i="3" l="1"/>
  <c r="N103" i="3"/>
  <c r="L103" i="3"/>
  <c r="M103" i="3"/>
  <c r="C105" i="3"/>
  <c r="I103" i="1"/>
  <c r="G105" i="3" s="1"/>
  <c r="C104" i="1"/>
  <c r="J104" i="3"/>
  <c r="K104" i="3"/>
  <c r="C106" i="3" l="1"/>
  <c r="I104" i="1"/>
  <c r="G106" i="3" s="1"/>
  <c r="C105" i="1"/>
  <c r="J105" i="3"/>
  <c r="K105" i="3"/>
  <c r="O104" i="3"/>
  <c r="N104" i="3"/>
  <c r="M104" i="3"/>
  <c r="L104" i="3"/>
  <c r="N105" i="3" l="1"/>
  <c r="M105" i="3"/>
  <c r="L105" i="3"/>
  <c r="O105" i="3"/>
  <c r="I105" i="1"/>
  <c r="G107" i="3" s="1"/>
  <c r="C107" i="3"/>
  <c r="J106" i="3"/>
  <c r="K106" i="3"/>
  <c r="M106" i="3" l="1"/>
  <c r="L106" i="3"/>
  <c r="N106" i="3"/>
  <c r="O106" i="3"/>
  <c r="J107" i="3"/>
  <c r="J5" i="3" s="1"/>
  <c r="K107" i="3"/>
  <c r="M107" i="3" l="1"/>
  <c r="M5" i="3" s="1"/>
  <c r="C8" i="5" s="1"/>
  <c r="N107" i="3"/>
  <c r="N5" i="3" s="1"/>
  <c r="C9" i="5" s="1"/>
  <c r="L107" i="3"/>
  <c r="L5" i="3" s="1"/>
  <c r="C7" i="5" s="1"/>
  <c r="O107" i="3"/>
  <c r="O5" i="3" s="1"/>
  <c r="C10" i="5" s="1"/>
</calcChain>
</file>

<file path=xl/sharedStrings.xml><?xml version="1.0" encoding="utf-8"?>
<sst xmlns="http://schemas.openxmlformats.org/spreadsheetml/2006/main" count="473" uniqueCount="301">
  <si>
    <t>INVOICE LOG</t>
  </si>
  <si>
    <t>No</t>
  </si>
  <si>
    <t>Date</t>
  </si>
  <si>
    <t>Invoice No</t>
  </si>
  <si>
    <t>Customer</t>
  </si>
  <si>
    <t>Amount</t>
  </si>
  <si>
    <t>Due Date</t>
  </si>
  <si>
    <t>Name</t>
  </si>
  <si>
    <t>Net 7</t>
  </si>
  <si>
    <t>Payment seven days after invoice date</t>
  </si>
  <si>
    <t>Net 10</t>
  </si>
  <si>
    <t>Payment ten days after invoice date</t>
  </si>
  <si>
    <t>Net 30</t>
  </si>
  <si>
    <t>Payment 30 days after invoice date</t>
  </si>
  <si>
    <t>Net 60</t>
  </si>
  <si>
    <t>Payment 60 days after invoice date</t>
  </si>
  <si>
    <t>Net 90</t>
  </si>
  <si>
    <t>Payment 90 days after invoice date</t>
  </si>
  <si>
    <t>Description</t>
  </si>
  <si>
    <t>Days After</t>
  </si>
  <si>
    <t>PAYMENT TERMS</t>
  </si>
  <si>
    <t>CUSTOMER LIST</t>
  </si>
  <si>
    <t>Customer ID</t>
  </si>
  <si>
    <t>C0001</t>
  </si>
  <si>
    <t>C0002</t>
  </si>
  <si>
    <t>C0003</t>
  </si>
  <si>
    <t>C0004</t>
  </si>
  <si>
    <t>C0005</t>
  </si>
  <si>
    <t>C0006</t>
  </si>
  <si>
    <t>C0007</t>
  </si>
  <si>
    <t>C0008</t>
  </si>
  <si>
    <t>C0009</t>
  </si>
  <si>
    <t>C0010</t>
  </si>
  <si>
    <t>C0011</t>
  </si>
  <si>
    <t>C0012</t>
  </si>
  <si>
    <t>C0013</t>
  </si>
  <si>
    <t>C0014</t>
  </si>
  <si>
    <t>C0015</t>
  </si>
  <si>
    <t>C0016</t>
  </si>
  <si>
    <t>C0017</t>
  </si>
  <si>
    <t>C0018</t>
  </si>
  <si>
    <t>C0019</t>
  </si>
  <si>
    <t>C0020</t>
  </si>
  <si>
    <t>Customer Name</t>
  </si>
  <si>
    <t>Customer Name 001</t>
  </si>
  <si>
    <t>Customer Name 002</t>
  </si>
  <si>
    <t>Customer Name 003</t>
  </si>
  <si>
    <t>Customer Name 004</t>
  </si>
  <si>
    <t>Customer Name 005</t>
  </si>
  <si>
    <t>Customer Name 006</t>
  </si>
  <si>
    <t>Customer Name 007</t>
  </si>
  <si>
    <t>Customer Name 008</t>
  </si>
  <si>
    <t>Customer Name 009</t>
  </si>
  <si>
    <t>Customer Name 010</t>
  </si>
  <si>
    <t>Customer Name 011</t>
  </si>
  <si>
    <t>Customer Name 012</t>
  </si>
  <si>
    <t>Customer Name 013</t>
  </si>
  <si>
    <t>Customer Name 014</t>
  </si>
  <si>
    <t>Customer Name 015</t>
  </si>
  <si>
    <t>Customer Name 016</t>
  </si>
  <si>
    <t>Customer Name 017</t>
  </si>
  <si>
    <t>Customer Name 018</t>
  </si>
  <si>
    <t>Customer Name 019</t>
  </si>
  <si>
    <t>Customer Name 020</t>
  </si>
  <si>
    <t>Payment Term</t>
  </si>
  <si>
    <t>C0021</t>
  </si>
  <si>
    <t>Customer Name 021</t>
  </si>
  <si>
    <t>C0022</t>
  </si>
  <si>
    <t>Customer Name 022</t>
  </si>
  <si>
    <t>C0023</t>
  </si>
  <si>
    <t>Customer Name 023</t>
  </si>
  <si>
    <t>C0024</t>
  </si>
  <si>
    <t>Customer Name 024</t>
  </si>
  <si>
    <t>C0025</t>
  </si>
  <si>
    <t>Customer Name 025</t>
  </si>
  <si>
    <t>C0026</t>
  </si>
  <si>
    <t>Customer Name 026</t>
  </si>
  <si>
    <t>C0027</t>
  </si>
  <si>
    <t>Customer Name 027</t>
  </si>
  <si>
    <t>C0028</t>
  </si>
  <si>
    <t>Customer Name 028</t>
  </si>
  <si>
    <t>C0029</t>
  </si>
  <si>
    <t>Customer Name 029</t>
  </si>
  <si>
    <t>C0030</t>
  </si>
  <si>
    <t>Customer Name 030</t>
  </si>
  <si>
    <t>C0031</t>
  </si>
  <si>
    <t>Customer Name 031</t>
  </si>
  <si>
    <t>C0032</t>
  </si>
  <si>
    <t>Customer Name 032</t>
  </si>
  <si>
    <t>C0033</t>
  </si>
  <si>
    <t>Customer Name 033</t>
  </si>
  <si>
    <t>C0034</t>
  </si>
  <si>
    <t>Customer Name 034</t>
  </si>
  <si>
    <t>C0035</t>
  </si>
  <si>
    <t>Customer Name 035</t>
  </si>
  <si>
    <t>C0036</t>
  </si>
  <si>
    <t>Customer Name 036</t>
  </si>
  <si>
    <t>C0037</t>
  </si>
  <si>
    <t>Customer Name 037</t>
  </si>
  <si>
    <t>C0038</t>
  </si>
  <si>
    <t>Customer Name 038</t>
  </si>
  <si>
    <t>C0039</t>
  </si>
  <si>
    <t>Customer Name 039</t>
  </si>
  <si>
    <t>C0040</t>
  </si>
  <si>
    <t>Customer Name 040</t>
  </si>
  <si>
    <t>C0041</t>
  </si>
  <si>
    <t>Customer Name 041</t>
  </si>
  <si>
    <t>C0042</t>
  </si>
  <si>
    <t>Customer Name 042</t>
  </si>
  <si>
    <t>C0043</t>
  </si>
  <si>
    <t>Customer Name 043</t>
  </si>
  <si>
    <t>C0044</t>
  </si>
  <si>
    <t>Customer Name 044</t>
  </si>
  <si>
    <t>C0045</t>
  </si>
  <si>
    <t>Customer Name 045</t>
  </si>
  <si>
    <t>C0046</t>
  </si>
  <si>
    <t>Customer Name 046</t>
  </si>
  <si>
    <t>C0047</t>
  </si>
  <si>
    <t>Customer Name 047</t>
  </si>
  <si>
    <t>C0048</t>
  </si>
  <si>
    <t>Customer Name 048</t>
  </si>
  <si>
    <t>C0049</t>
  </si>
  <si>
    <t>Customer Name 049</t>
  </si>
  <si>
    <t>C0050</t>
  </si>
  <si>
    <t>Customer Name 050</t>
  </si>
  <si>
    <t>INV001</t>
  </si>
  <si>
    <t>INV002</t>
  </si>
  <si>
    <t>INV003</t>
  </si>
  <si>
    <t>INV004</t>
  </si>
  <si>
    <t>INV005</t>
  </si>
  <si>
    <t>INV006</t>
  </si>
  <si>
    <t>INV007</t>
  </si>
  <si>
    <t>INV008</t>
  </si>
  <si>
    <t>INV009</t>
  </si>
  <si>
    <t>INV010</t>
  </si>
  <si>
    <t>INV011</t>
  </si>
  <si>
    <t>INV012</t>
  </si>
  <si>
    <t>INV013</t>
  </si>
  <si>
    <t>INV014</t>
  </si>
  <si>
    <t>Fixed Date</t>
  </si>
  <si>
    <t>Invoice Date</t>
  </si>
  <si>
    <t>INV015</t>
  </si>
  <si>
    <t>INV016</t>
  </si>
  <si>
    <t>INV017</t>
  </si>
  <si>
    <t>INV018</t>
  </si>
  <si>
    <t>INV019</t>
  </si>
  <si>
    <t>INV020</t>
  </si>
  <si>
    <t>INV021</t>
  </si>
  <si>
    <t>INV022</t>
  </si>
  <si>
    <t>INV023</t>
  </si>
  <si>
    <t>INV024</t>
  </si>
  <si>
    <t>INV025</t>
  </si>
  <si>
    <t>INV026</t>
  </si>
  <si>
    <t>INV027</t>
  </si>
  <si>
    <t>INV028</t>
  </si>
  <si>
    <t>INV029</t>
  </si>
  <si>
    <t>INV030</t>
  </si>
  <si>
    <t>INV031</t>
  </si>
  <si>
    <t>INV032</t>
  </si>
  <si>
    <t>INV033</t>
  </si>
  <si>
    <t>INV034</t>
  </si>
  <si>
    <t>INV035</t>
  </si>
  <si>
    <t>INV036</t>
  </si>
  <si>
    <t>INV037</t>
  </si>
  <si>
    <t>INV038</t>
  </si>
  <si>
    <t>INV039</t>
  </si>
  <si>
    <t>INV040</t>
  </si>
  <si>
    <t>INV041</t>
  </si>
  <si>
    <t>INV042</t>
  </si>
  <si>
    <t>INV043</t>
  </si>
  <si>
    <t>INV044</t>
  </si>
  <si>
    <t>INV045</t>
  </si>
  <si>
    <t>INV046</t>
  </si>
  <si>
    <t>INV047</t>
  </si>
  <si>
    <t>INV048</t>
  </si>
  <si>
    <t>INV049</t>
  </si>
  <si>
    <t>INV050</t>
  </si>
  <si>
    <t>INV051</t>
  </si>
  <si>
    <t>Customer Name 051</t>
  </si>
  <si>
    <t>INV052</t>
  </si>
  <si>
    <t>Customer Name 052</t>
  </si>
  <si>
    <t>INV053</t>
  </si>
  <si>
    <t>Customer Name 053</t>
  </si>
  <si>
    <t>INV054</t>
  </si>
  <si>
    <t>Customer Name 054</t>
  </si>
  <si>
    <t>INV055</t>
  </si>
  <si>
    <t>Customer Name 055</t>
  </si>
  <si>
    <t>INV056</t>
  </si>
  <si>
    <t>Customer Name 056</t>
  </si>
  <si>
    <t>INV057</t>
  </si>
  <si>
    <t>Customer Name 057</t>
  </si>
  <si>
    <t>INV058</t>
  </si>
  <si>
    <t>Customer Name 058</t>
  </si>
  <si>
    <t>INV059</t>
  </si>
  <si>
    <t>Customer Name 059</t>
  </si>
  <si>
    <t>INV060</t>
  </si>
  <si>
    <t>Customer Name 060</t>
  </si>
  <si>
    <t>INV061</t>
  </si>
  <si>
    <t>Customer Name 061</t>
  </si>
  <si>
    <t>INV062</t>
  </si>
  <si>
    <t>Customer Name 062</t>
  </si>
  <si>
    <t>INV063</t>
  </si>
  <si>
    <t>Customer Name 063</t>
  </si>
  <si>
    <t>INV064</t>
  </si>
  <si>
    <t>Customer Name 064</t>
  </si>
  <si>
    <t>INV065</t>
  </si>
  <si>
    <t>Customer Name 065</t>
  </si>
  <si>
    <t>INV066</t>
  </si>
  <si>
    <t>Customer Name 066</t>
  </si>
  <si>
    <t>INV067</t>
  </si>
  <si>
    <t>Customer Name 067</t>
  </si>
  <si>
    <t>INV068</t>
  </si>
  <si>
    <t>Customer Name 068</t>
  </si>
  <si>
    <t>INV069</t>
  </si>
  <si>
    <t>Customer Name 069</t>
  </si>
  <si>
    <t>INV070</t>
  </si>
  <si>
    <t>Customer Name 070</t>
  </si>
  <si>
    <t>INV071</t>
  </si>
  <si>
    <t>Customer Name 071</t>
  </si>
  <si>
    <t>INV072</t>
  </si>
  <si>
    <t>Customer Name 072</t>
  </si>
  <si>
    <t>INV073</t>
  </si>
  <si>
    <t>Customer Name 073</t>
  </si>
  <si>
    <t>INV074</t>
  </si>
  <si>
    <t>Customer Name 074</t>
  </si>
  <si>
    <t>INV075</t>
  </si>
  <si>
    <t>Customer Name 075</t>
  </si>
  <si>
    <t>INV076</t>
  </si>
  <si>
    <t>Customer Name 076</t>
  </si>
  <si>
    <t>INV077</t>
  </si>
  <si>
    <t>Customer Name 077</t>
  </si>
  <si>
    <t>INV078</t>
  </si>
  <si>
    <t>Customer Name 078</t>
  </si>
  <si>
    <t>INV079</t>
  </si>
  <si>
    <t>Customer Name 079</t>
  </si>
  <si>
    <t>INV080</t>
  </si>
  <si>
    <t>Customer Name 080</t>
  </si>
  <si>
    <t>INV081</t>
  </si>
  <si>
    <t>Customer Name 081</t>
  </si>
  <si>
    <t>INV082</t>
  </si>
  <si>
    <t>Customer Name 082</t>
  </si>
  <si>
    <t>INV083</t>
  </si>
  <si>
    <t>Customer Name 083</t>
  </si>
  <si>
    <t>INV084</t>
  </si>
  <si>
    <t>Customer Name 084</t>
  </si>
  <si>
    <t>INV085</t>
  </si>
  <si>
    <t>Customer Name 085</t>
  </si>
  <si>
    <t>INV086</t>
  </si>
  <si>
    <t>Customer Name 086</t>
  </si>
  <si>
    <t>INV087</t>
  </si>
  <si>
    <t>Customer Name 087</t>
  </si>
  <si>
    <t>INV088</t>
  </si>
  <si>
    <t>Customer Name 088</t>
  </si>
  <si>
    <t>INV089</t>
  </si>
  <si>
    <t>Customer Name 089</t>
  </si>
  <si>
    <t>INV090</t>
  </si>
  <si>
    <t>Customer Name 090</t>
  </si>
  <si>
    <t>INV091</t>
  </si>
  <si>
    <t>Customer Name 091</t>
  </si>
  <si>
    <t>INV092</t>
  </si>
  <si>
    <t>Customer Name 092</t>
  </si>
  <si>
    <t>INV093</t>
  </si>
  <si>
    <t>Customer Name 093</t>
  </si>
  <si>
    <t>INV094</t>
  </si>
  <si>
    <t>Customer Name 094</t>
  </si>
  <si>
    <t>INV095</t>
  </si>
  <si>
    <t>Customer Name 095</t>
  </si>
  <si>
    <t>INV096</t>
  </si>
  <si>
    <t>Customer Name 096</t>
  </si>
  <si>
    <t>INV097</t>
  </si>
  <si>
    <t>Customer Name 097</t>
  </si>
  <si>
    <t>INV098</t>
  </si>
  <si>
    <t>Customer Name 098</t>
  </si>
  <si>
    <t>INV099</t>
  </si>
  <si>
    <t>Customer Name 099</t>
  </si>
  <si>
    <t>INV100</t>
  </si>
  <si>
    <t>Customer Name 100</t>
  </si>
  <si>
    <t>INVOICE ISSUED</t>
  </si>
  <si>
    <t>INVOICE PAID</t>
  </si>
  <si>
    <t>ACCOUNT RECEIVABLE</t>
  </si>
  <si>
    <t>Paid</t>
  </si>
  <si>
    <t>Remaining</t>
  </si>
  <si>
    <t>Not Due</t>
  </si>
  <si>
    <t>Days Over Due</t>
  </si>
  <si>
    <t>1 - 30</t>
  </si>
  <si>
    <t>31 - 60</t>
  </si>
  <si>
    <t>61 - 90</t>
  </si>
  <si>
    <t>&gt; 90</t>
  </si>
  <si>
    <t>Aged</t>
  </si>
  <si>
    <t>Reference Date</t>
  </si>
  <si>
    <t>Total</t>
  </si>
  <si>
    <t>ACCOUNT RECEIVABLE AGING CHART</t>
  </si>
  <si>
    <t>Due</t>
  </si>
  <si>
    <t>AR TABLE</t>
  </si>
  <si>
    <t>Due (1 - 30 days)</t>
  </si>
  <si>
    <t>Due (31 - 60 days)</t>
  </si>
  <si>
    <t>Due (61 - 90 days)</t>
  </si>
  <si>
    <t>Due ( &gt; 90 days)</t>
  </si>
  <si>
    <t xml:space="preserve">Need help? Please see this page for information: 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</si>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</sst>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m/d/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b/>
      <sz val="11"/>
      <color theme="1"/>
      <name val="Segoe UI"/>
      <family val="2"/>
    </font>
    <font>
      <b/>
      <sz val="14"/>
      <color theme="1"/>
      <name val="Segoe UI"/>
      <family val="2"/>
    </font>
    <font>
      <b/>
      <sz val="10"/>
      <color theme="0"/>
      <name val="Segoe UI"/>
      <family val="2"/>
    </font>
    <font>
      <b/>
      <sz val="11"/>
      <color theme="0"/>
      <name val="Segoe UI"/>
      <family val="2"/>
    </font>
    <font>
      <sz val="10"/>
      <color theme="0"/>
      <name val="Segoe UI"/>
      <family val="2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12" fillId="0" borderId="0" applyNumberForma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vertical="center"/>
    </xf>
    <xf numFmtId="43" fontId="2" fillId="0" borderId="0" xfId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43" fontId="2" fillId="0" borderId="2" xfId="1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3" fontId="2" fillId="0" borderId="1" xfId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1" applyNumberFormat="1" applyFont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/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/>
    </xf>
    <xf numFmtId="43" fontId="2" fillId="0" borderId="0" xfId="1" applyFont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2" fillId="0" borderId="0" xfId="1" applyFont="1"/>
    <xf numFmtId="43" fontId="2" fillId="0" borderId="1" xfId="1" applyFont="1" applyBorder="1"/>
    <xf numFmtId="15" fontId="2" fillId="0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3" fontId="2" fillId="0" borderId="1" xfId="0" applyNumberFormat="1" applyFont="1" applyBorder="1" applyAlignment="1">
      <alignment horizontal="center" vertical="center"/>
    </xf>
    <xf numFmtId="0" fontId="4" fillId="3" borderId="3" xfId="1" applyNumberFormat="1" applyFont="1" applyFill="1" applyBorder="1" applyAlignment="1">
      <alignment vertical="center"/>
    </xf>
    <xf numFmtId="0" fontId="2" fillId="3" borderId="5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/>
    </xf>
    <xf numFmtId="164" fontId="8" fillId="3" borderId="4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43" fontId="8" fillId="3" borderId="1" xfId="1" applyFont="1" applyFill="1" applyBorder="1" applyAlignment="1">
      <alignment vertical="center"/>
    </xf>
    <xf numFmtId="0" fontId="8" fillId="3" borderId="1" xfId="1" applyNumberFormat="1" applyFont="1" applyFill="1" applyBorder="1" applyAlignment="1">
      <alignment vertical="center"/>
    </xf>
    <xf numFmtId="0" fontId="8" fillId="3" borderId="1" xfId="0" applyNumberFormat="1" applyFont="1" applyFill="1" applyBorder="1" applyAlignment="1">
      <alignment vertical="center"/>
    </xf>
    <xf numFmtId="0" fontId="7" fillId="3" borderId="3" xfId="1" applyNumberFormat="1" applyFont="1" applyFill="1" applyBorder="1" applyAlignment="1">
      <alignment vertical="center"/>
    </xf>
    <xf numFmtId="0" fontId="8" fillId="3" borderId="1" xfId="0" quotePrefix="1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0" fontId="9" fillId="0" borderId="0" xfId="2"/>
    <xf numFmtId="0" fontId="10" fillId="0" borderId="0" xfId="2" applyFont="1"/>
    <xf numFmtId="0" fontId="11" fillId="0" borderId="0" xfId="2" applyFont="1"/>
    <xf numFmtId="0" fontId="13" fillId="0" borderId="0" xfId="3" applyFont="1"/>
    <xf numFmtId="0" fontId="10" fillId="0" borderId="0" xfId="2" applyFont="1" applyAlignment="1"/>
    <xf numFmtId="0" fontId="14" fillId="0" borderId="0" xfId="3" applyFont="1" applyAlignment="1"/>
    <xf numFmtId="164" fontId="8" fillId="3" borderId="6" xfId="0" applyNumberFormat="1" applyFont="1" applyFill="1" applyBorder="1" applyAlignment="1">
      <alignment horizontal="center" vertical="center"/>
    </xf>
    <xf numFmtId="164" fontId="8" fillId="3" borderId="7" xfId="0" applyNumberFormat="1" applyFont="1" applyFill="1" applyBorder="1" applyAlignment="1">
      <alignment horizontal="center" vertical="center"/>
    </xf>
    <xf numFmtId="43" fontId="8" fillId="3" borderId="6" xfId="1" applyFont="1" applyFill="1" applyBorder="1" applyAlignment="1">
      <alignment horizontal="center" vertical="center"/>
    </xf>
    <xf numFmtId="43" fontId="8" fillId="3" borderId="7" xfId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164" fontId="8" fillId="3" borderId="6" xfId="0" applyNumberFormat="1" applyFont="1" applyFill="1" applyBorder="1" applyAlignment="1">
      <alignment horizontal="center" vertical="center" wrapText="1"/>
    </xf>
    <xf numFmtId="164" fontId="8" fillId="3" borderId="7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0" fillId="0" borderId="0" xfId="2" applyFont="1" applyAlignment="1">
      <alignment horizontal="left"/>
    </xf>
    <xf numFmtId="0" fontId="14" fillId="0" borderId="0" xfId="3" applyFont="1" applyAlignment="1">
      <alignment horizontal="left"/>
    </xf>
  </cellXfs>
  <cellStyles count="4">
    <cellStyle name="Comma" xfId="1" builtinId="3"/>
    <cellStyle name="Hyperlink 2" xfId="3"/>
    <cellStyle name="Normal" xfId="0" builtinId="0"/>
    <cellStyle name="Normal 2" xfId="2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F01B-9F43-97DF-4066FB467DAF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3-F01B-9F43-97DF-4066FB467DAF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5-F01B-9F43-97DF-4066FB467DAF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7-F01B-9F43-97DF-4066FB467DA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9-F01B-9F43-97DF-4066FB467DAF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Chart!$B$6:$B$10</c:f>
              <c:strCache>
                <c:ptCount val="5"/>
                <c:pt idx="0">
                  <c:v>Not Due</c:v>
                </c:pt>
                <c:pt idx="1">
                  <c:v>Due (1 - 30 days)</c:v>
                </c:pt>
                <c:pt idx="2">
                  <c:v>Due (31 - 60 days)</c:v>
                </c:pt>
                <c:pt idx="3">
                  <c:v>Due (61 - 90 days)</c:v>
                </c:pt>
                <c:pt idx="4">
                  <c:v>Due ( &gt; 90 days)</c:v>
                </c:pt>
              </c:strCache>
            </c:strRef>
          </c:cat>
          <c:val>
            <c:numRef>
              <c:f>Chart!$C$6:$C$10</c:f>
              <c:numCache>
                <c:formatCode>_(* #,##0.00_);_(* \(#,##0.00\);_(* "-"??_);_(@_)</c:formatCode>
                <c:ptCount val="5"/>
                <c:pt idx="0">
                  <c:v>104891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104891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01B-9F43-97DF-4066FB467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4"/>
        <c:secondPieSize val="75"/>
        <c:serLines/>
      </c:of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2</xdr:row>
      <xdr:rowOff>171450</xdr:rowOff>
    </xdr:from>
    <xdr:to>
      <xdr:col>7</xdr:col>
      <xdr:colOff>444500</xdr:colOff>
      <xdr:row>17</xdr:row>
      <xdr:rowOff>146050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108"/>
  <sheetViews>
    <sheetView showGridLines="0" workbookViewId="0"/>
  </sheetViews>
  <sheetFormatPr defaultColWidth="0" defaultRowHeight="14.25" zeroHeight="1" x14ac:dyDescent="0.25"/>
  <cols>
    <col min="1" max="2" width="4.7109375" style="1" customWidth="1"/>
    <col min="3" max="3" width="10.7109375" style="3" customWidth="1"/>
    <col min="4" max="4" width="10.7109375" style="1" customWidth="1"/>
    <col min="5" max="5" width="25.7109375" style="1" customWidth="1"/>
    <col min="6" max="6" width="10.7109375" style="2" customWidth="1"/>
    <col min="7" max="8" width="10.7109375" style="1" customWidth="1"/>
    <col min="9" max="10" width="10.7109375" style="3" customWidth="1"/>
    <col min="11" max="11" width="10.7109375" style="2" customWidth="1"/>
    <col min="12" max="12" width="10.7109375" style="1" customWidth="1"/>
    <col min="13" max="13" width="10.7109375" style="2" customWidth="1"/>
    <col min="14" max="14" width="10.7109375" style="1" customWidth="1"/>
    <col min="15" max="15" width="10.7109375" style="2" customWidth="1"/>
    <col min="16" max="16" width="10.7109375" style="1" customWidth="1"/>
    <col min="17" max="17" width="10.7109375" style="2" customWidth="1"/>
    <col min="18" max="18" width="10.7109375" style="1" customWidth="1"/>
    <col min="19" max="19" width="10.7109375" style="2" customWidth="1"/>
    <col min="20" max="20" width="10.7109375" style="1" customWidth="1"/>
    <col min="21" max="22" width="8.7109375" style="1" customWidth="1"/>
    <col min="23" max="23" width="0" style="1" hidden="1" customWidth="1"/>
    <col min="24" max="16384" width="8.7109375" style="1" hidden="1"/>
  </cols>
  <sheetData>
    <row r="1" spans="1:23" ht="15" thickBot="1" x14ac:dyDescent="0.3">
      <c r="L1" s="2"/>
      <c r="N1" s="2"/>
      <c r="P1" s="2"/>
      <c r="R1" s="2"/>
      <c r="T1" s="2"/>
      <c r="U1" s="2"/>
      <c r="V1" s="2"/>
      <c r="W1" s="2"/>
    </row>
    <row r="2" spans="1:23" ht="21.75" thickTop="1" thickBot="1" x14ac:dyDescent="0.3">
      <c r="A2" s="4"/>
      <c r="B2" s="14" t="s">
        <v>0</v>
      </c>
      <c r="C2" s="6"/>
      <c r="D2" s="4"/>
      <c r="E2" s="4"/>
      <c r="F2" s="5"/>
      <c r="G2" s="4"/>
      <c r="H2" s="4"/>
      <c r="I2" s="6"/>
      <c r="J2" s="6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3" ht="15" thickTop="1" x14ac:dyDescent="0.25">
      <c r="L3" s="2"/>
      <c r="N3" s="2"/>
      <c r="P3" s="2"/>
      <c r="R3" s="2"/>
      <c r="T3" s="2"/>
      <c r="U3" s="2"/>
      <c r="V3" s="2"/>
      <c r="W3" s="2"/>
    </row>
    <row r="4" spans="1:23" ht="16.5" x14ac:dyDescent="0.25">
      <c r="B4" s="34" t="s">
        <v>277</v>
      </c>
      <c r="C4" s="35"/>
      <c r="D4" s="36"/>
      <c r="J4" s="43" t="s">
        <v>278</v>
      </c>
      <c r="K4" s="32"/>
      <c r="L4" s="33"/>
      <c r="M4" s="19"/>
      <c r="N4" s="19"/>
      <c r="O4" s="19"/>
      <c r="P4" s="18"/>
      <c r="Q4" s="19"/>
      <c r="R4" s="18"/>
      <c r="S4" s="19"/>
      <c r="T4" s="18"/>
    </row>
    <row r="5" spans="1:23" x14ac:dyDescent="0.25">
      <c r="B5" s="37" t="s">
        <v>1</v>
      </c>
      <c r="C5" s="38" t="s">
        <v>140</v>
      </c>
      <c r="D5" s="39" t="s">
        <v>3</v>
      </c>
      <c r="E5" s="39" t="s">
        <v>4</v>
      </c>
      <c r="F5" s="40" t="s">
        <v>5</v>
      </c>
      <c r="G5" s="39" t="s">
        <v>64</v>
      </c>
      <c r="H5" s="39" t="s">
        <v>139</v>
      </c>
      <c r="I5" s="38" t="s">
        <v>6</v>
      </c>
      <c r="J5" s="38" t="s">
        <v>290</v>
      </c>
      <c r="K5" s="41" t="s">
        <v>5</v>
      </c>
      <c r="L5" s="42" t="s">
        <v>2</v>
      </c>
      <c r="M5" s="41" t="s">
        <v>5</v>
      </c>
      <c r="N5" s="42" t="s">
        <v>2</v>
      </c>
      <c r="O5" s="41" t="s">
        <v>5</v>
      </c>
      <c r="P5" s="42" t="s">
        <v>2</v>
      </c>
      <c r="Q5" s="41" t="s">
        <v>5</v>
      </c>
      <c r="R5" s="42" t="s">
        <v>2</v>
      </c>
      <c r="S5" s="41" t="s">
        <v>5</v>
      </c>
      <c r="T5" s="42" t="s">
        <v>2</v>
      </c>
    </row>
    <row r="6" spans="1:23" x14ac:dyDescent="0.25">
      <c r="B6" s="9">
        <v>1</v>
      </c>
      <c r="C6" s="17">
        <v>43832</v>
      </c>
      <c r="D6" s="15" t="s">
        <v>125</v>
      </c>
      <c r="E6" s="15" t="s">
        <v>44</v>
      </c>
      <c r="F6" s="16">
        <v>1000</v>
      </c>
      <c r="G6" s="15" t="s">
        <v>10</v>
      </c>
      <c r="H6" s="15"/>
      <c r="I6" s="17">
        <f>IF(E6&lt;&gt;"",IF(H6&lt;&gt;"",H6,VLOOKUP(G6,'Payment Terms'!$C$5:$E$24,3,FALSE)+C6),"")</f>
        <v>43842</v>
      </c>
      <c r="J6" s="20">
        <f>K6+M6+O6+Q6+S6</f>
        <v>1000</v>
      </c>
      <c r="K6" s="16">
        <v>1000</v>
      </c>
      <c r="L6" s="17"/>
      <c r="M6" s="16"/>
      <c r="N6" s="17"/>
      <c r="O6" s="16"/>
      <c r="P6" s="17"/>
      <c r="Q6" s="16"/>
      <c r="R6" s="17"/>
      <c r="S6" s="16"/>
      <c r="T6" s="17"/>
    </row>
    <row r="7" spans="1:23" x14ac:dyDescent="0.25">
      <c r="B7" s="9">
        <v>2</v>
      </c>
      <c r="C7" s="17">
        <f>C6+2</f>
        <v>43834</v>
      </c>
      <c r="D7" s="15" t="s">
        <v>126</v>
      </c>
      <c r="E7" s="15" t="s">
        <v>45</v>
      </c>
      <c r="F7" s="16">
        <v>200</v>
      </c>
      <c r="G7" s="15" t="s">
        <v>139</v>
      </c>
      <c r="H7" s="28">
        <v>43833</v>
      </c>
      <c r="I7" s="17">
        <f>IF(E7&lt;&gt;"",IF(H7&lt;&gt;"",H7,VLOOKUP(G7,'Payment Terms'!$C$5:$E$24,3,FALSE)+C7),"")</f>
        <v>43833</v>
      </c>
      <c r="J7" s="20">
        <f t="shared" ref="J7:J70" si="0">K7+M7+O7+Q7+S7</f>
        <v>200</v>
      </c>
      <c r="K7" s="16">
        <v>200</v>
      </c>
      <c r="L7" s="17"/>
      <c r="M7" s="16"/>
      <c r="N7" s="17"/>
      <c r="O7" s="16"/>
      <c r="P7" s="17"/>
      <c r="Q7" s="16"/>
      <c r="R7" s="17"/>
      <c r="S7" s="16"/>
      <c r="T7" s="17"/>
    </row>
    <row r="8" spans="1:23" x14ac:dyDescent="0.25">
      <c r="B8" s="9">
        <v>3</v>
      </c>
      <c r="C8" s="17">
        <f t="shared" ref="C8:C19" si="1">C7+2</f>
        <v>43836</v>
      </c>
      <c r="D8" s="15" t="s">
        <v>127</v>
      </c>
      <c r="E8" s="15" t="s">
        <v>46</v>
      </c>
      <c r="F8" s="16">
        <v>3000</v>
      </c>
      <c r="G8" s="15" t="s">
        <v>12</v>
      </c>
      <c r="H8" s="15"/>
      <c r="I8" s="17">
        <f>IF(E8&lt;&gt;"",IF(H8&lt;&gt;"",H8,VLOOKUP(G8,'Payment Terms'!$C$5:$E$24,3,FALSE)+C8),"")</f>
        <v>43866</v>
      </c>
      <c r="J8" s="20">
        <f t="shared" si="0"/>
        <v>3000</v>
      </c>
      <c r="K8" s="16">
        <v>1500</v>
      </c>
      <c r="L8" s="17"/>
      <c r="M8" s="16">
        <v>1500</v>
      </c>
      <c r="N8" s="17"/>
      <c r="O8" s="16"/>
      <c r="P8" s="17"/>
      <c r="Q8" s="16"/>
      <c r="R8" s="17"/>
      <c r="S8" s="16"/>
      <c r="T8" s="17"/>
    </row>
    <row r="9" spans="1:23" x14ac:dyDescent="0.25">
      <c r="B9" s="9">
        <v>4</v>
      </c>
      <c r="C9" s="17">
        <f t="shared" si="1"/>
        <v>43838</v>
      </c>
      <c r="D9" s="15" t="s">
        <v>128</v>
      </c>
      <c r="E9" s="15" t="s">
        <v>47</v>
      </c>
      <c r="F9" s="16">
        <v>250</v>
      </c>
      <c r="G9" s="15" t="s">
        <v>12</v>
      </c>
      <c r="H9" s="15"/>
      <c r="I9" s="17">
        <f>IF(E9&lt;&gt;"",IF(H9&lt;&gt;"",H9,VLOOKUP(G9,'Payment Terms'!$C$5:$E$24,3,FALSE)+C9),"")</f>
        <v>43868</v>
      </c>
      <c r="J9" s="20">
        <f t="shared" si="0"/>
        <v>0</v>
      </c>
      <c r="K9" s="16"/>
      <c r="L9" s="17"/>
      <c r="M9" s="16"/>
      <c r="N9" s="17"/>
      <c r="O9" s="16"/>
      <c r="P9" s="17"/>
      <c r="Q9" s="16"/>
      <c r="R9" s="17"/>
      <c r="S9" s="16"/>
      <c r="T9" s="17"/>
    </row>
    <row r="10" spans="1:23" x14ac:dyDescent="0.25">
      <c r="B10" s="9">
        <v>5</v>
      </c>
      <c r="C10" s="17">
        <f t="shared" si="1"/>
        <v>43840</v>
      </c>
      <c r="D10" s="15" t="s">
        <v>129</v>
      </c>
      <c r="E10" s="15" t="s">
        <v>48</v>
      </c>
      <c r="F10" s="16">
        <v>2000</v>
      </c>
      <c r="G10" s="15" t="s">
        <v>12</v>
      </c>
      <c r="H10" s="15"/>
      <c r="I10" s="17">
        <f>IF(E10&lt;&gt;"",IF(H10&lt;&gt;"",H10,VLOOKUP(G10,'Payment Terms'!$C$5:$E$24,3,FALSE)+C10),"")</f>
        <v>43870</v>
      </c>
      <c r="J10" s="20">
        <f t="shared" si="0"/>
        <v>0</v>
      </c>
      <c r="K10" s="16"/>
      <c r="L10" s="17"/>
      <c r="M10" s="16"/>
      <c r="N10" s="17"/>
      <c r="O10" s="16"/>
      <c r="P10" s="17"/>
      <c r="Q10" s="16"/>
      <c r="R10" s="17"/>
      <c r="S10" s="16"/>
      <c r="T10" s="17"/>
    </row>
    <row r="11" spans="1:23" x14ac:dyDescent="0.25">
      <c r="B11" s="9">
        <v>6</v>
      </c>
      <c r="C11" s="17">
        <f t="shared" si="1"/>
        <v>43842</v>
      </c>
      <c r="D11" s="15" t="s">
        <v>130</v>
      </c>
      <c r="E11" s="15" t="s">
        <v>49</v>
      </c>
      <c r="F11" s="16">
        <v>3000</v>
      </c>
      <c r="G11" s="15" t="s">
        <v>12</v>
      </c>
      <c r="H11" s="15"/>
      <c r="I11" s="17">
        <f>IF(E11&lt;&gt;"",IF(H11&lt;&gt;"",H11,VLOOKUP(G11,'Payment Terms'!$C$5:$E$24,3,FALSE)+C11),"")</f>
        <v>43872</v>
      </c>
      <c r="J11" s="20">
        <f t="shared" si="0"/>
        <v>0</v>
      </c>
      <c r="K11" s="16"/>
      <c r="L11" s="17"/>
      <c r="M11" s="16"/>
      <c r="N11" s="17"/>
      <c r="O11" s="16"/>
      <c r="P11" s="17"/>
      <c r="Q11" s="16"/>
      <c r="R11" s="17"/>
      <c r="S11" s="16"/>
      <c r="T11" s="17"/>
    </row>
    <row r="12" spans="1:23" x14ac:dyDescent="0.25">
      <c r="B12" s="9">
        <v>7</v>
      </c>
      <c r="C12" s="17">
        <f t="shared" si="1"/>
        <v>43844</v>
      </c>
      <c r="D12" s="15" t="s">
        <v>131</v>
      </c>
      <c r="E12" s="15" t="s">
        <v>50</v>
      </c>
      <c r="F12" s="16">
        <v>1000</v>
      </c>
      <c r="G12" s="15" t="s">
        <v>12</v>
      </c>
      <c r="H12" s="15"/>
      <c r="I12" s="17">
        <f>IF(E12&lt;&gt;"",IF(H12&lt;&gt;"",H12,VLOOKUP(G12,'Payment Terms'!$C$5:$E$24,3,FALSE)+C12),"")</f>
        <v>43874</v>
      </c>
      <c r="J12" s="20">
        <f t="shared" si="0"/>
        <v>0</v>
      </c>
      <c r="K12" s="16"/>
      <c r="L12" s="17"/>
      <c r="M12" s="16"/>
      <c r="N12" s="17"/>
      <c r="O12" s="16"/>
      <c r="P12" s="17"/>
      <c r="Q12" s="16"/>
      <c r="R12" s="17"/>
      <c r="S12" s="16"/>
      <c r="T12" s="17"/>
    </row>
    <row r="13" spans="1:23" x14ac:dyDescent="0.25">
      <c r="B13" s="9">
        <v>8</v>
      </c>
      <c r="C13" s="17">
        <f t="shared" si="1"/>
        <v>43846</v>
      </c>
      <c r="D13" s="15" t="s">
        <v>132</v>
      </c>
      <c r="E13" s="15" t="s">
        <v>51</v>
      </c>
      <c r="F13" s="16">
        <v>2000</v>
      </c>
      <c r="G13" s="15" t="s">
        <v>12</v>
      </c>
      <c r="H13" s="15"/>
      <c r="I13" s="17">
        <f>IF(E13&lt;&gt;"",IF(H13&lt;&gt;"",H13,VLOOKUP(G13,'Payment Terms'!$C$5:$E$24,3,FALSE)+C13),"")</f>
        <v>43876</v>
      </c>
      <c r="J13" s="20">
        <f t="shared" si="0"/>
        <v>0</v>
      </c>
      <c r="K13" s="16"/>
      <c r="L13" s="17"/>
      <c r="M13" s="16"/>
      <c r="N13" s="17"/>
      <c r="O13" s="16"/>
      <c r="P13" s="17"/>
      <c r="Q13" s="16"/>
      <c r="R13" s="17"/>
      <c r="S13" s="16"/>
      <c r="T13" s="17"/>
    </row>
    <row r="14" spans="1:23" x14ac:dyDescent="0.25">
      <c r="B14" s="9">
        <v>9</v>
      </c>
      <c r="C14" s="17">
        <f t="shared" si="1"/>
        <v>43848</v>
      </c>
      <c r="D14" s="15" t="s">
        <v>133</v>
      </c>
      <c r="E14" s="15" t="s">
        <v>52</v>
      </c>
      <c r="F14" s="16">
        <v>300</v>
      </c>
      <c r="G14" s="15" t="s">
        <v>12</v>
      </c>
      <c r="H14" s="15"/>
      <c r="I14" s="17">
        <f>IF(E14&lt;&gt;"",IF(H14&lt;&gt;"",H14,VLOOKUP(G14,'Payment Terms'!$C$5:$E$24,3,FALSE)+C14),"")</f>
        <v>43878</v>
      </c>
      <c r="J14" s="20">
        <f t="shared" si="0"/>
        <v>0</v>
      </c>
      <c r="K14" s="16"/>
      <c r="L14" s="17"/>
      <c r="M14" s="16"/>
      <c r="N14" s="17"/>
      <c r="O14" s="16"/>
      <c r="P14" s="17"/>
      <c r="Q14" s="16"/>
      <c r="R14" s="17"/>
      <c r="S14" s="16"/>
      <c r="T14" s="17"/>
    </row>
    <row r="15" spans="1:23" x14ac:dyDescent="0.25">
      <c r="B15" s="9">
        <v>10</v>
      </c>
      <c r="C15" s="17">
        <f t="shared" si="1"/>
        <v>43850</v>
      </c>
      <c r="D15" s="15" t="s">
        <v>134</v>
      </c>
      <c r="E15" s="15" t="s">
        <v>53</v>
      </c>
      <c r="F15" s="16">
        <v>3000</v>
      </c>
      <c r="G15" s="15" t="s">
        <v>12</v>
      </c>
      <c r="H15" s="15"/>
      <c r="I15" s="17">
        <f>IF(E15&lt;&gt;"",IF(H15&lt;&gt;"",H15,VLOOKUP(G15,'Payment Terms'!$C$5:$E$24,3,FALSE)+C15),"")</f>
        <v>43880</v>
      </c>
      <c r="J15" s="20">
        <f t="shared" si="0"/>
        <v>0</v>
      </c>
      <c r="K15" s="16"/>
      <c r="L15" s="17"/>
      <c r="M15" s="16"/>
      <c r="N15" s="17"/>
      <c r="O15" s="16"/>
      <c r="P15" s="17"/>
      <c r="Q15" s="16"/>
      <c r="R15" s="17"/>
      <c r="S15" s="16"/>
      <c r="T15" s="17"/>
    </row>
    <row r="16" spans="1:23" x14ac:dyDescent="0.25">
      <c r="B16" s="9">
        <v>11</v>
      </c>
      <c r="C16" s="17">
        <f t="shared" si="1"/>
        <v>43852</v>
      </c>
      <c r="D16" s="15" t="s">
        <v>135</v>
      </c>
      <c r="E16" s="15" t="s">
        <v>54</v>
      </c>
      <c r="F16" s="16">
        <v>400</v>
      </c>
      <c r="G16" s="15" t="s">
        <v>12</v>
      </c>
      <c r="H16" s="15"/>
      <c r="I16" s="17">
        <f>IF(E16&lt;&gt;"",IF(H16&lt;&gt;"",H16,VLOOKUP(G16,'Payment Terms'!$C$5:$E$24,3,FALSE)+C16),"")</f>
        <v>43882</v>
      </c>
      <c r="J16" s="20">
        <f t="shared" si="0"/>
        <v>0</v>
      </c>
      <c r="K16" s="16"/>
      <c r="L16" s="17"/>
      <c r="M16" s="16"/>
      <c r="N16" s="17"/>
      <c r="O16" s="16"/>
      <c r="P16" s="17"/>
      <c r="Q16" s="16"/>
      <c r="R16" s="17"/>
      <c r="S16" s="16"/>
      <c r="T16" s="17"/>
    </row>
    <row r="17" spans="2:20" x14ac:dyDescent="0.25">
      <c r="B17" s="9">
        <v>12</v>
      </c>
      <c r="C17" s="17">
        <f t="shared" si="1"/>
        <v>43854</v>
      </c>
      <c r="D17" s="15" t="s">
        <v>136</v>
      </c>
      <c r="E17" s="15" t="s">
        <v>55</v>
      </c>
      <c r="F17" s="16">
        <v>200</v>
      </c>
      <c r="G17" s="15" t="s">
        <v>12</v>
      </c>
      <c r="H17" s="15"/>
      <c r="I17" s="17">
        <f>IF(E17&lt;&gt;"",IF(H17&lt;&gt;"",H17,VLOOKUP(G17,'Payment Terms'!$C$5:$E$24,3,FALSE)+C17),"")</f>
        <v>43884</v>
      </c>
      <c r="J17" s="20">
        <f t="shared" si="0"/>
        <v>0</v>
      </c>
      <c r="K17" s="16"/>
      <c r="L17" s="17"/>
      <c r="M17" s="16"/>
      <c r="N17" s="17"/>
      <c r="O17" s="16"/>
      <c r="P17" s="17"/>
      <c r="Q17" s="16"/>
      <c r="R17" s="17"/>
      <c r="S17" s="16"/>
      <c r="T17" s="17"/>
    </row>
    <row r="18" spans="2:20" x14ac:dyDescent="0.25">
      <c r="B18" s="9">
        <v>13</v>
      </c>
      <c r="C18" s="17">
        <f t="shared" si="1"/>
        <v>43856</v>
      </c>
      <c r="D18" s="15" t="s">
        <v>137</v>
      </c>
      <c r="E18" s="15" t="s">
        <v>56</v>
      </c>
      <c r="F18" s="16">
        <v>2000</v>
      </c>
      <c r="G18" s="15" t="s">
        <v>12</v>
      </c>
      <c r="H18" s="15"/>
      <c r="I18" s="17">
        <f>IF(E18&lt;&gt;"",IF(H18&lt;&gt;"",H18,VLOOKUP(G18,'Payment Terms'!$C$5:$E$24,3,FALSE)+C18),"")</f>
        <v>43886</v>
      </c>
      <c r="J18" s="20">
        <f t="shared" si="0"/>
        <v>0</v>
      </c>
      <c r="K18" s="16"/>
      <c r="L18" s="17"/>
      <c r="M18" s="16"/>
      <c r="N18" s="17"/>
      <c r="O18" s="16"/>
      <c r="P18" s="17"/>
      <c r="Q18" s="16"/>
      <c r="R18" s="17"/>
      <c r="S18" s="16"/>
      <c r="T18" s="17"/>
    </row>
    <row r="19" spans="2:20" x14ac:dyDescent="0.25">
      <c r="B19" s="9">
        <v>14</v>
      </c>
      <c r="C19" s="17">
        <f t="shared" si="1"/>
        <v>43858</v>
      </c>
      <c r="D19" s="15" t="s">
        <v>138</v>
      </c>
      <c r="E19" s="15" t="s">
        <v>57</v>
      </c>
      <c r="F19" s="16">
        <v>1000</v>
      </c>
      <c r="G19" s="15" t="s">
        <v>14</v>
      </c>
      <c r="H19" s="15"/>
      <c r="I19" s="17">
        <f>IF(E19&lt;&gt;"",IF(H19&lt;&gt;"",H19,VLOOKUP(G19,'Payment Terms'!$C$5:$E$24,3,FALSE)+C19),"")</f>
        <v>43918</v>
      </c>
      <c r="J19" s="20">
        <f t="shared" si="0"/>
        <v>0</v>
      </c>
      <c r="K19" s="16"/>
      <c r="L19" s="17"/>
      <c r="M19" s="16"/>
      <c r="N19" s="17"/>
      <c r="O19" s="16"/>
      <c r="P19" s="17"/>
      <c r="Q19" s="16"/>
      <c r="R19" s="17"/>
      <c r="S19" s="16"/>
      <c r="T19" s="17"/>
    </row>
    <row r="20" spans="2:20" x14ac:dyDescent="0.25">
      <c r="B20" s="9">
        <v>15</v>
      </c>
      <c r="C20" s="17">
        <f t="shared" ref="C20:C83" si="2">C19+2</f>
        <v>43860</v>
      </c>
      <c r="D20" s="15" t="s">
        <v>141</v>
      </c>
      <c r="E20" s="15" t="s">
        <v>58</v>
      </c>
      <c r="F20" s="16">
        <v>1001</v>
      </c>
      <c r="G20" s="15" t="s">
        <v>12</v>
      </c>
      <c r="H20" s="15"/>
      <c r="I20" s="17">
        <f>IF(E20&lt;&gt;"",IF(H20&lt;&gt;"",H20,VLOOKUP(G20,'Payment Terms'!$C$5:$E$24,3,FALSE)+C20),"")</f>
        <v>43890</v>
      </c>
      <c r="J20" s="20">
        <f t="shared" si="0"/>
        <v>0</v>
      </c>
      <c r="K20" s="16"/>
      <c r="L20" s="17"/>
      <c r="M20" s="16"/>
      <c r="N20" s="17"/>
      <c r="O20" s="16"/>
      <c r="P20" s="17"/>
      <c r="Q20" s="16"/>
      <c r="R20" s="17"/>
      <c r="S20" s="16"/>
      <c r="T20" s="17"/>
    </row>
    <row r="21" spans="2:20" x14ac:dyDescent="0.25">
      <c r="B21" s="9">
        <v>16</v>
      </c>
      <c r="C21" s="17">
        <f t="shared" si="2"/>
        <v>43862</v>
      </c>
      <c r="D21" s="15" t="s">
        <v>142</v>
      </c>
      <c r="E21" s="15" t="s">
        <v>59</v>
      </c>
      <c r="F21" s="16">
        <v>1002</v>
      </c>
      <c r="G21" s="15" t="s">
        <v>12</v>
      </c>
      <c r="H21" s="15"/>
      <c r="I21" s="17">
        <f>IF(E21&lt;&gt;"",IF(H21&lt;&gt;"",H21,VLOOKUP(G21,'Payment Terms'!$C$5:$E$24,3,FALSE)+C21),"")</f>
        <v>43892</v>
      </c>
      <c r="J21" s="20">
        <f t="shared" si="0"/>
        <v>0</v>
      </c>
      <c r="K21" s="16"/>
      <c r="L21" s="17"/>
      <c r="M21" s="16"/>
      <c r="N21" s="17"/>
      <c r="O21" s="16"/>
      <c r="P21" s="17"/>
      <c r="Q21" s="16"/>
      <c r="R21" s="17"/>
      <c r="S21" s="16"/>
      <c r="T21" s="17"/>
    </row>
    <row r="22" spans="2:20" x14ac:dyDescent="0.25">
      <c r="B22" s="9">
        <v>17</v>
      </c>
      <c r="C22" s="17">
        <f t="shared" si="2"/>
        <v>43864</v>
      </c>
      <c r="D22" s="15" t="s">
        <v>143</v>
      </c>
      <c r="E22" s="15" t="s">
        <v>60</v>
      </c>
      <c r="F22" s="16">
        <v>1003</v>
      </c>
      <c r="G22" s="15" t="s">
        <v>12</v>
      </c>
      <c r="H22" s="15"/>
      <c r="I22" s="17">
        <f>IF(E22&lt;&gt;"",IF(H22&lt;&gt;"",H22,VLOOKUP(G22,'Payment Terms'!$C$5:$E$24,3,FALSE)+C22),"")</f>
        <v>43894</v>
      </c>
      <c r="J22" s="20">
        <f t="shared" si="0"/>
        <v>0</v>
      </c>
      <c r="K22" s="16"/>
      <c r="L22" s="17"/>
      <c r="M22" s="16"/>
      <c r="N22" s="17"/>
      <c r="O22" s="16"/>
      <c r="P22" s="17"/>
      <c r="Q22" s="16"/>
      <c r="R22" s="17"/>
      <c r="S22" s="16"/>
      <c r="T22" s="17"/>
    </row>
    <row r="23" spans="2:20" x14ac:dyDescent="0.25">
      <c r="B23" s="9">
        <v>18</v>
      </c>
      <c r="C23" s="17">
        <f t="shared" si="2"/>
        <v>43866</v>
      </c>
      <c r="D23" s="15" t="s">
        <v>144</v>
      </c>
      <c r="E23" s="15" t="s">
        <v>61</v>
      </c>
      <c r="F23" s="16">
        <v>1004</v>
      </c>
      <c r="G23" s="15" t="s">
        <v>12</v>
      </c>
      <c r="H23" s="15"/>
      <c r="I23" s="17">
        <f>IF(E23&lt;&gt;"",IF(H23&lt;&gt;"",H23,VLOOKUP(G23,'Payment Terms'!$C$5:$E$24,3,FALSE)+C23),"")</f>
        <v>43896</v>
      </c>
      <c r="J23" s="20">
        <f t="shared" si="0"/>
        <v>0</v>
      </c>
      <c r="K23" s="16"/>
      <c r="L23" s="17"/>
      <c r="M23" s="16"/>
      <c r="N23" s="17"/>
      <c r="O23" s="16"/>
      <c r="P23" s="17"/>
      <c r="Q23" s="16"/>
      <c r="R23" s="17"/>
      <c r="S23" s="16"/>
      <c r="T23" s="17"/>
    </row>
    <row r="24" spans="2:20" x14ac:dyDescent="0.25">
      <c r="B24" s="9">
        <v>19</v>
      </c>
      <c r="C24" s="17">
        <f t="shared" si="2"/>
        <v>43868</v>
      </c>
      <c r="D24" s="15" t="s">
        <v>145</v>
      </c>
      <c r="E24" s="15" t="s">
        <v>62</v>
      </c>
      <c r="F24" s="16">
        <v>1005</v>
      </c>
      <c r="G24" s="15" t="s">
        <v>12</v>
      </c>
      <c r="H24" s="15"/>
      <c r="I24" s="17">
        <f>IF(E24&lt;&gt;"",IF(H24&lt;&gt;"",H24,VLOOKUP(G24,'Payment Terms'!$C$5:$E$24,3,FALSE)+C24),"")</f>
        <v>43898</v>
      </c>
      <c r="J24" s="20">
        <f t="shared" si="0"/>
        <v>0</v>
      </c>
      <c r="K24" s="16"/>
      <c r="L24" s="17"/>
      <c r="M24" s="16"/>
      <c r="N24" s="17"/>
      <c r="O24" s="16"/>
      <c r="P24" s="17"/>
      <c r="Q24" s="16"/>
      <c r="R24" s="17"/>
      <c r="S24" s="16"/>
      <c r="T24" s="17"/>
    </row>
    <row r="25" spans="2:20" x14ac:dyDescent="0.25">
      <c r="B25" s="9">
        <v>20</v>
      </c>
      <c r="C25" s="17">
        <f t="shared" si="2"/>
        <v>43870</v>
      </c>
      <c r="D25" s="15" t="s">
        <v>146</v>
      </c>
      <c r="E25" s="15" t="s">
        <v>63</v>
      </c>
      <c r="F25" s="16">
        <v>1006</v>
      </c>
      <c r="G25" s="15" t="s">
        <v>12</v>
      </c>
      <c r="H25" s="15"/>
      <c r="I25" s="17">
        <f>IF(E25&lt;&gt;"",IF(H25&lt;&gt;"",H25,VLOOKUP(G25,'Payment Terms'!$C$5:$E$24,3,FALSE)+C25),"")</f>
        <v>43900</v>
      </c>
      <c r="J25" s="20">
        <f t="shared" si="0"/>
        <v>0</v>
      </c>
      <c r="K25" s="16"/>
      <c r="L25" s="17"/>
      <c r="M25" s="16"/>
      <c r="N25" s="17"/>
      <c r="O25" s="16"/>
      <c r="P25" s="17"/>
      <c r="Q25" s="16"/>
      <c r="R25" s="17"/>
      <c r="S25" s="16"/>
      <c r="T25" s="17"/>
    </row>
    <row r="26" spans="2:20" x14ac:dyDescent="0.25">
      <c r="B26" s="9">
        <v>21</v>
      </c>
      <c r="C26" s="17">
        <f t="shared" si="2"/>
        <v>43872</v>
      </c>
      <c r="D26" s="15" t="s">
        <v>147</v>
      </c>
      <c r="E26" s="15" t="s">
        <v>66</v>
      </c>
      <c r="F26" s="16">
        <v>1007</v>
      </c>
      <c r="G26" s="15" t="s">
        <v>12</v>
      </c>
      <c r="H26" s="15"/>
      <c r="I26" s="17">
        <f>IF(E26&lt;&gt;"",IF(H26&lt;&gt;"",H26,VLOOKUP(G26,'Payment Terms'!$C$5:$E$24,3,FALSE)+C26),"")</f>
        <v>43902</v>
      </c>
      <c r="J26" s="20">
        <f t="shared" si="0"/>
        <v>0</v>
      </c>
      <c r="K26" s="16"/>
      <c r="L26" s="17"/>
      <c r="M26" s="16"/>
      <c r="N26" s="17"/>
      <c r="O26" s="16"/>
      <c r="P26" s="17"/>
      <c r="Q26" s="16"/>
      <c r="R26" s="17"/>
      <c r="S26" s="16"/>
      <c r="T26" s="17"/>
    </row>
    <row r="27" spans="2:20" x14ac:dyDescent="0.25">
      <c r="B27" s="9">
        <v>22</v>
      </c>
      <c r="C27" s="17">
        <f t="shared" si="2"/>
        <v>43874</v>
      </c>
      <c r="D27" s="15" t="s">
        <v>148</v>
      </c>
      <c r="E27" s="15" t="s">
        <v>68</v>
      </c>
      <c r="F27" s="16">
        <v>1008</v>
      </c>
      <c r="G27" s="15" t="s">
        <v>12</v>
      </c>
      <c r="H27" s="15"/>
      <c r="I27" s="17">
        <f>IF(E27&lt;&gt;"",IF(H27&lt;&gt;"",H27,VLOOKUP(G27,'Payment Terms'!$C$5:$E$24,3,FALSE)+C27),"")</f>
        <v>43904</v>
      </c>
      <c r="J27" s="20">
        <f t="shared" si="0"/>
        <v>0</v>
      </c>
      <c r="K27" s="16"/>
      <c r="L27" s="17"/>
      <c r="M27" s="16"/>
      <c r="N27" s="17"/>
      <c r="O27" s="16"/>
      <c r="P27" s="17"/>
      <c r="Q27" s="16"/>
      <c r="R27" s="17"/>
      <c r="S27" s="16"/>
      <c r="T27" s="17"/>
    </row>
    <row r="28" spans="2:20" x14ac:dyDescent="0.25">
      <c r="B28" s="9">
        <v>23</v>
      </c>
      <c r="C28" s="17">
        <f t="shared" si="2"/>
        <v>43876</v>
      </c>
      <c r="D28" s="15" t="s">
        <v>149</v>
      </c>
      <c r="E28" s="15" t="s">
        <v>70</v>
      </c>
      <c r="F28" s="16">
        <v>1009</v>
      </c>
      <c r="G28" s="15" t="s">
        <v>12</v>
      </c>
      <c r="H28" s="15"/>
      <c r="I28" s="17">
        <f>IF(E28&lt;&gt;"",IF(H28&lt;&gt;"",H28,VLOOKUP(G28,'Payment Terms'!$C$5:$E$24,3,FALSE)+C28),"")</f>
        <v>43906</v>
      </c>
      <c r="J28" s="20">
        <f t="shared" si="0"/>
        <v>0</v>
      </c>
      <c r="K28" s="16"/>
      <c r="L28" s="17"/>
      <c r="M28" s="16"/>
      <c r="N28" s="17"/>
      <c r="O28" s="16"/>
      <c r="P28" s="17"/>
      <c r="Q28" s="16"/>
      <c r="R28" s="17"/>
      <c r="S28" s="16"/>
      <c r="T28" s="17"/>
    </row>
    <row r="29" spans="2:20" x14ac:dyDescent="0.25">
      <c r="B29" s="9">
        <v>24</v>
      </c>
      <c r="C29" s="17">
        <f t="shared" si="2"/>
        <v>43878</v>
      </c>
      <c r="D29" s="15" t="s">
        <v>150</v>
      </c>
      <c r="E29" s="15" t="s">
        <v>72</v>
      </c>
      <c r="F29" s="16">
        <v>1010</v>
      </c>
      <c r="G29" s="15" t="s">
        <v>12</v>
      </c>
      <c r="H29" s="15"/>
      <c r="I29" s="17">
        <f>IF(E29&lt;&gt;"",IF(H29&lt;&gt;"",H29,VLOOKUP(G29,'Payment Terms'!$C$5:$E$24,3,FALSE)+C29),"")</f>
        <v>43908</v>
      </c>
      <c r="J29" s="20">
        <f t="shared" si="0"/>
        <v>0</v>
      </c>
      <c r="K29" s="16"/>
      <c r="L29" s="17"/>
      <c r="M29" s="16"/>
      <c r="N29" s="17"/>
      <c r="O29" s="16"/>
      <c r="P29" s="17"/>
      <c r="Q29" s="16"/>
      <c r="R29" s="17"/>
      <c r="S29" s="16"/>
      <c r="T29" s="17"/>
    </row>
    <row r="30" spans="2:20" x14ac:dyDescent="0.25">
      <c r="B30" s="9">
        <v>25</v>
      </c>
      <c r="C30" s="17">
        <f t="shared" si="2"/>
        <v>43880</v>
      </c>
      <c r="D30" s="15" t="s">
        <v>151</v>
      </c>
      <c r="E30" s="15" t="s">
        <v>74</v>
      </c>
      <c r="F30" s="16">
        <v>1011</v>
      </c>
      <c r="G30" s="15" t="s">
        <v>12</v>
      </c>
      <c r="H30" s="15"/>
      <c r="I30" s="17">
        <f>IF(E30&lt;&gt;"",IF(H30&lt;&gt;"",H30,VLOOKUP(G30,'Payment Terms'!$C$5:$E$24,3,FALSE)+C30),"")</f>
        <v>43910</v>
      </c>
      <c r="J30" s="20">
        <f t="shared" si="0"/>
        <v>0</v>
      </c>
      <c r="K30" s="16"/>
      <c r="L30" s="17"/>
      <c r="M30" s="16"/>
      <c r="N30" s="17"/>
      <c r="O30" s="16"/>
      <c r="P30" s="17"/>
      <c r="Q30" s="16"/>
      <c r="R30" s="17"/>
      <c r="S30" s="16"/>
      <c r="T30" s="17"/>
    </row>
    <row r="31" spans="2:20" x14ac:dyDescent="0.25">
      <c r="B31" s="9">
        <v>26</v>
      </c>
      <c r="C31" s="17">
        <f t="shared" si="2"/>
        <v>43882</v>
      </c>
      <c r="D31" s="15" t="s">
        <v>152</v>
      </c>
      <c r="E31" s="15" t="s">
        <v>76</v>
      </c>
      <c r="F31" s="16">
        <v>1012</v>
      </c>
      <c r="G31" s="15" t="s">
        <v>12</v>
      </c>
      <c r="H31" s="15"/>
      <c r="I31" s="17">
        <f>IF(E31&lt;&gt;"",IF(H31&lt;&gt;"",H31,VLOOKUP(G31,'Payment Terms'!$C$5:$E$24,3,FALSE)+C31),"")</f>
        <v>43912</v>
      </c>
      <c r="J31" s="20">
        <f t="shared" si="0"/>
        <v>0</v>
      </c>
      <c r="K31" s="16"/>
      <c r="L31" s="17"/>
      <c r="M31" s="16"/>
      <c r="N31" s="17"/>
      <c r="O31" s="16"/>
      <c r="P31" s="17"/>
      <c r="Q31" s="16"/>
      <c r="R31" s="17"/>
      <c r="S31" s="16"/>
      <c r="T31" s="17"/>
    </row>
    <row r="32" spans="2:20" x14ac:dyDescent="0.25">
      <c r="B32" s="9">
        <v>27</v>
      </c>
      <c r="C32" s="17">
        <f t="shared" si="2"/>
        <v>43884</v>
      </c>
      <c r="D32" s="15" t="s">
        <v>153</v>
      </c>
      <c r="E32" s="15" t="s">
        <v>78</v>
      </c>
      <c r="F32" s="16">
        <v>1013</v>
      </c>
      <c r="G32" s="15" t="s">
        <v>12</v>
      </c>
      <c r="H32" s="15"/>
      <c r="I32" s="17">
        <f>IF(E32&lt;&gt;"",IF(H32&lt;&gt;"",H32,VLOOKUP(G32,'Payment Terms'!$C$5:$E$24,3,FALSE)+C32),"")</f>
        <v>43914</v>
      </c>
      <c r="J32" s="20">
        <f t="shared" si="0"/>
        <v>0</v>
      </c>
      <c r="K32" s="16"/>
      <c r="L32" s="17"/>
      <c r="M32" s="16"/>
      <c r="N32" s="17"/>
      <c r="O32" s="16"/>
      <c r="P32" s="17"/>
      <c r="Q32" s="16"/>
      <c r="R32" s="17"/>
      <c r="S32" s="16"/>
      <c r="T32" s="17"/>
    </row>
    <row r="33" spans="2:20" x14ac:dyDescent="0.25">
      <c r="B33" s="9">
        <v>28</v>
      </c>
      <c r="C33" s="17">
        <f t="shared" si="2"/>
        <v>43886</v>
      </c>
      <c r="D33" s="15" t="s">
        <v>154</v>
      </c>
      <c r="E33" s="15" t="s">
        <v>80</v>
      </c>
      <c r="F33" s="16">
        <v>1014</v>
      </c>
      <c r="G33" s="15" t="s">
        <v>12</v>
      </c>
      <c r="H33" s="15"/>
      <c r="I33" s="17">
        <f>IF(E33&lt;&gt;"",IF(H33&lt;&gt;"",H33,VLOOKUP(G33,'Payment Terms'!$C$5:$E$24,3,FALSE)+C33),"")</f>
        <v>43916</v>
      </c>
      <c r="J33" s="20">
        <f t="shared" si="0"/>
        <v>0</v>
      </c>
      <c r="K33" s="16"/>
      <c r="L33" s="17"/>
      <c r="M33" s="16"/>
      <c r="N33" s="17"/>
      <c r="O33" s="16"/>
      <c r="P33" s="17"/>
      <c r="Q33" s="16"/>
      <c r="R33" s="17"/>
      <c r="S33" s="16"/>
      <c r="T33" s="17"/>
    </row>
    <row r="34" spans="2:20" x14ac:dyDescent="0.25">
      <c r="B34" s="9">
        <v>29</v>
      </c>
      <c r="C34" s="17">
        <f t="shared" si="2"/>
        <v>43888</v>
      </c>
      <c r="D34" s="15" t="s">
        <v>155</v>
      </c>
      <c r="E34" s="15" t="s">
        <v>82</v>
      </c>
      <c r="F34" s="16">
        <v>1015</v>
      </c>
      <c r="G34" s="15" t="s">
        <v>12</v>
      </c>
      <c r="H34" s="15"/>
      <c r="I34" s="17">
        <f>IF(E34&lt;&gt;"",IF(H34&lt;&gt;"",H34,VLOOKUP(G34,'Payment Terms'!$C$5:$E$24,3,FALSE)+C34),"")</f>
        <v>43918</v>
      </c>
      <c r="J34" s="20">
        <f t="shared" si="0"/>
        <v>0</v>
      </c>
      <c r="K34" s="16"/>
      <c r="L34" s="17"/>
      <c r="M34" s="16"/>
      <c r="N34" s="17"/>
      <c r="O34" s="16"/>
      <c r="P34" s="17"/>
      <c r="Q34" s="16"/>
      <c r="R34" s="17"/>
      <c r="S34" s="16"/>
      <c r="T34" s="17"/>
    </row>
    <row r="35" spans="2:20" x14ac:dyDescent="0.25">
      <c r="B35" s="9">
        <v>30</v>
      </c>
      <c r="C35" s="17">
        <f t="shared" si="2"/>
        <v>43890</v>
      </c>
      <c r="D35" s="15" t="s">
        <v>156</v>
      </c>
      <c r="E35" s="15" t="s">
        <v>84</v>
      </c>
      <c r="F35" s="16">
        <v>1016</v>
      </c>
      <c r="G35" s="15" t="s">
        <v>12</v>
      </c>
      <c r="H35" s="15"/>
      <c r="I35" s="17">
        <f>IF(E35&lt;&gt;"",IF(H35&lt;&gt;"",H35,VLOOKUP(G35,'Payment Terms'!$C$5:$E$24,3,FALSE)+C35),"")</f>
        <v>43920</v>
      </c>
      <c r="J35" s="20">
        <f t="shared" si="0"/>
        <v>0</v>
      </c>
      <c r="K35" s="16"/>
      <c r="L35" s="17"/>
      <c r="M35" s="16"/>
      <c r="N35" s="17"/>
      <c r="O35" s="16"/>
      <c r="P35" s="17"/>
      <c r="Q35" s="16"/>
      <c r="R35" s="17"/>
      <c r="S35" s="16"/>
      <c r="T35" s="17"/>
    </row>
    <row r="36" spans="2:20" x14ac:dyDescent="0.25">
      <c r="B36" s="9">
        <v>31</v>
      </c>
      <c r="C36" s="17">
        <f t="shared" si="2"/>
        <v>43892</v>
      </c>
      <c r="D36" s="15" t="s">
        <v>157</v>
      </c>
      <c r="E36" s="15" t="s">
        <v>86</v>
      </c>
      <c r="F36" s="16">
        <v>1017</v>
      </c>
      <c r="G36" s="15" t="s">
        <v>12</v>
      </c>
      <c r="H36" s="15"/>
      <c r="I36" s="17">
        <f>IF(E36&lt;&gt;"",IF(H36&lt;&gt;"",H36,VLOOKUP(G36,'Payment Terms'!$C$5:$E$24,3,FALSE)+C36),"")</f>
        <v>43922</v>
      </c>
      <c r="J36" s="20">
        <f t="shared" si="0"/>
        <v>0</v>
      </c>
      <c r="K36" s="16"/>
      <c r="L36" s="17"/>
      <c r="M36" s="16"/>
      <c r="N36" s="17"/>
      <c r="O36" s="16"/>
      <c r="P36" s="17"/>
      <c r="Q36" s="16"/>
      <c r="R36" s="17"/>
      <c r="S36" s="16"/>
      <c r="T36" s="17"/>
    </row>
    <row r="37" spans="2:20" x14ac:dyDescent="0.25">
      <c r="B37" s="9">
        <v>32</v>
      </c>
      <c r="C37" s="17">
        <f t="shared" si="2"/>
        <v>43894</v>
      </c>
      <c r="D37" s="15" t="s">
        <v>158</v>
      </c>
      <c r="E37" s="15" t="s">
        <v>88</v>
      </c>
      <c r="F37" s="16">
        <v>1018</v>
      </c>
      <c r="G37" s="15" t="s">
        <v>12</v>
      </c>
      <c r="H37" s="15"/>
      <c r="I37" s="17">
        <f>IF(E37&lt;&gt;"",IF(H37&lt;&gt;"",H37,VLOOKUP(G37,'Payment Terms'!$C$5:$E$24,3,FALSE)+C37),"")</f>
        <v>43924</v>
      </c>
      <c r="J37" s="20">
        <f t="shared" si="0"/>
        <v>0</v>
      </c>
      <c r="K37" s="16"/>
      <c r="L37" s="17"/>
      <c r="M37" s="16"/>
      <c r="N37" s="17"/>
      <c r="O37" s="16"/>
      <c r="P37" s="17"/>
      <c r="Q37" s="16"/>
      <c r="R37" s="17"/>
      <c r="S37" s="16"/>
      <c r="T37" s="17"/>
    </row>
    <row r="38" spans="2:20" x14ac:dyDescent="0.25">
      <c r="B38" s="9">
        <v>33</v>
      </c>
      <c r="C38" s="17">
        <f t="shared" si="2"/>
        <v>43896</v>
      </c>
      <c r="D38" s="15" t="s">
        <v>159</v>
      </c>
      <c r="E38" s="15" t="s">
        <v>90</v>
      </c>
      <c r="F38" s="16">
        <v>1019</v>
      </c>
      <c r="G38" s="15" t="s">
        <v>12</v>
      </c>
      <c r="H38" s="15"/>
      <c r="I38" s="17">
        <f>IF(E38&lt;&gt;"",IF(H38&lt;&gt;"",H38,VLOOKUP(G38,'Payment Terms'!$C$5:$E$24,3,FALSE)+C38),"")</f>
        <v>43926</v>
      </c>
      <c r="J38" s="20">
        <f t="shared" si="0"/>
        <v>0</v>
      </c>
      <c r="K38" s="16"/>
      <c r="L38" s="17"/>
      <c r="M38" s="16"/>
      <c r="N38" s="17"/>
      <c r="O38" s="16"/>
      <c r="P38" s="17"/>
      <c r="Q38" s="16"/>
      <c r="R38" s="17"/>
      <c r="S38" s="16"/>
      <c r="T38" s="17"/>
    </row>
    <row r="39" spans="2:20" x14ac:dyDescent="0.25">
      <c r="B39" s="9">
        <v>34</v>
      </c>
      <c r="C39" s="17">
        <f t="shared" si="2"/>
        <v>43898</v>
      </c>
      <c r="D39" s="15" t="s">
        <v>160</v>
      </c>
      <c r="E39" s="15" t="s">
        <v>92</v>
      </c>
      <c r="F39" s="16">
        <v>1020</v>
      </c>
      <c r="G39" s="15" t="s">
        <v>12</v>
      </c>
      <c r="H39" s="15"/>
      <c r="I39" s="17">
        <f>IF(E39&lt;&gt;"",IF(H39&lt;&gt;"",H39,VLOOKUP(G39,'Payment Terms'!$C$5:$E$24,3,FALSE)+C39),"")</f>
        <v>43928</v>
      </c>
      <c r="J39" s="20">
        <f t="shared" si="0"/>
        <v>0</v>
      </c>
      <c r="K39" s="16"/>
      <c r="L39" s="17"/>
      <c r="M39" s="16"/>
      <c r="N39" s="17"/>
      <c r="O39" s="16"/>
      <c r="P39" s="17"/>
      <c r="Q39" s="16"/>
      <c r="R39" s="17"/>
      <c r="S39" s="16"/>
      <c r="T39" s="17"/>
    </row>
    <row r="40" spans="2:20" x14ac:dyDescent="0.25">
      <c r="B40" s="9">
        <v>35</v>
      </c>
      <c r="C40" s="17">
        <f t="shared" si="2"/>
        <v>43900</v>
      </c>
      <c r="D40" s="15" t="s">
        <v>161</v>
      </c>
      <c r="E40" s="15" t="s">
        <v>94</v>
      </c>
      <c r="F40" s="16">
        <v>1021</v>
      </c>
      <c r="G40" s="15" t="s">
        <v>12</v>
      </c>
      <c r="H40" s="15"/>
      <c r="I40" s="17">
        <f>IF(E40&lt;&gt;"",IF(H40&lt;&gt;"",H40,VLOOKUP(G40,'Payment Terms'!$C$5:$E$24,3,FALSE)+C40),"")</f>
        <v>43930</v>
      </c>
      <c r="J40" s="20">
        <f t="shared" si="0"/>
        <v>0</v>
      </c>
      <c r="K40" s="16"/>
      <c r="L40" s="17"/>
      <c r="M40" s="16"/>
      <c r="N40" s="17"/>
      <c r="O40" s="16"/>
      <c r="P40" s="17"/>
      <c r="Q40" s="16"/>
      <c r="R40" s="17"/>
      <c r="S40" s="16"/>
      <c r="T40" s="17"/>
    </row>
    <row r="41" spans="2:20" x14ac:dyDescent="0.25">
      <c r="B41" s="9">
        <v>36</v>
      </c>
      <c r="C41" s="17">
        <f t="shared" si="2"/>
        <v>43902</v>
      </c>
      <c r="D41" s="15" t="s">
        <v>162</v>
      </c>
      <c r="E41" s="15" t="s">
        <v>96</v>
      </c>
      <c r="F41" s="16">
        <v>1022</v>
      </c>
      <c r="G41" s="15" t="s">
        <v>12</v>
      </c>
      <c r="H41" s="15"/>
      <c r="I41" s="17">
        <f>IF(E41&lt;&gt;"",IF(H41&lt;&gt;"",H41,VLOOKUP(G41,'Payment Terms'!$C$5:$E$24,3,FALSE)+C41),"")</f>
        <v>43932</v>
      </c>
      <c r="J41" s="20">
        <f t="shared" si="0"/>
        <v>0</v>
      </c>
      <c r="K41" s="16"/>
      <c r="L41" s="17"/>
      <c r="M41" s="16"/>
      <c r="N41" s="17"/>
      <c r="O41" s="16"/>
      <c r="P41" s="17"/>
      <c r="Q41" s="16"/>
      <c r="R41" s="17"/>
      <c r="S41" s="16"/>
      <c r="T41" s="17"/>
    </row>
    <row r="42" spans="2:20" x14ac:dyDescent="0.25">
      <c r="B42" s="9">
        <v>37</v>
      </c>
      <c r="C42" s="17">
        <f t="shared" si="2"/>
        <v>43904</v>
      </c>
      <c r="D42" s="15" t="s">
        <v>163</v>
      </c>
      <c r="E42" s="15" t="s">
        <v>98</v>
      </c>
      <c r="F42" s="16">
        <v>1023</v>
      </c>
      <c r="G42" s="15" t="s">
        <v>12</v>
      </c>
      <c r="H42" s="15"/>
      <c r="I42" s="17">
        <f>IF(E42&lt;&gt;"",IF(H42&lt;&gt;"",H42,VLOOKUP(G42,'Payment Terms'!$C$5:$E$24,3,FALSE)+C42),"")</f>
        <v>43934</v>
      </c>
      <c r="J42" s="20">
        <f t="shared" si="0"/>
        <v>0</v>
      </c>
      <c r="K42" s="16"/>
      <c r="L42" s="17"/>
      <c r="M42" s="16"/>
      <c r="N42" s="17"/>
      <c r="O42" s="16"/>
      <c r="P42" s="17"/>
      <c r="Q42" s="16"/>
      <c r="R42" s="17"/>
      <c r="S42" s="16"/>
      <c r="T42" s="17"/>
    </row>
    <row r="43" spans="2:20" x14ac:dyDescent="0.25">
      <c r="B43" s="9">
        <v>38</v>
      </c>
      <c r="C43" s="17">
        <f t="shared" si="2"/>
        <v>43906</v>
      </c>
      <c r="D43" s="15" t="s">
        <v>164</v>
      </c>
      <c r="E43" s="15" t="s">
        <v>100</v>
      </c>
      <c r="F43" s="16">
        <v>1024</v>
      </c>
      <c r="G43" s="15" t="s">
        <v>12</v>
      </c>
      <c r="H43" s="15"/>
      <c r="I43" s="17">
        <f>IF(E43&lt;&gt;"",IF(H43&lt;&gt;"",H43,VLOOKUP(G43,'Payment Terms'!$C$5:$E$24,3,FALSE)+C43),"")</f>
        <v>43936</v>
      </c>
      <c r="J43" s="20">
        <f t="shared" si="0"/>
        <v>0</v>
      </c>
      <c r="K43" s="16"/>
      <c r="L43" s="17"/>
      <c r="M43" s="16"/>
      <c r="N43" s="17"/>
      <c r="O43" s="16"/>
      <c r="P43" s="17"/>
      <c r="Q43" s="16"/>
      <c r="R43" s="17"/>
      <c r="S43" s="16"/>
      <c r="T43" s="17"/>
    </row>
    <row r="44" spans="2:20" x14ac:dyDescent="0.25">
      <c r="B44" s="9">
        <v>39</v>
      </c>
      <c r="C44" s="17">
        <f t="shared" si="2"/>
        <v>43908</v>
      </c>
      <c r="D44" s="15" t="s">
        <v>165</v>
      </c>
      <c r="E44" s="15" t="s">
        <v>102</v>
      </c>
      <c r="F44" s="16">
        <v>1025</v>
      </c>
      <c r="G44" s="15" t="s">
        <v>12</v>
      </c>
      <c r="H44" s="15"/>
      <c r="I44" s="17">
        <f>IF(E44&lt;&gt;"",IF(H44&lt;&gt;"",H44,VLOOKUP(G44,'Payment Terms'!$C$5:$E$24,3,FALSE)+C44),"")</f>
        <v>43938</v>
      </c>
      <c r="J44" s="20">
        <f t="shared" si="0"/>
        <v>0</v>
      </c>
      <c r="K44" s="16"/>
      <c r="L44" s="17"/>
      <c r="M44" s="16"/>
      <c r="N44" s="17"/>
      <c r="O44" s="16"/>
      <c r="P44" s="17"/>
      <c r="Q44" s="16"/>
      <c r="R44" s="17"/>
      <c r="S44" s="16"/>
      <c r="T44" s="17"/>
    </row>
    <row r="45" spans="2:20" x14ac:dyDescent="0.25">
      <c r="B45" s="9">
        <v>40</v>
      </c>
      <c r="C45" s="17">
        <f t="shared" si="2"/>
        <v>43910</v>
      </c>
      <c r="D45" s="15" t="s">
        <v>166</v>
      </c>
      <c r="E45" s="15" t="s">
        <v>104</v>
      </c>
      <c r="F45" s="16">
        <v>1026</v>
      </c>
      <c r="G45" s="15" t="s">
        <v>12</v>
      </c>
      <c r="H45" s="15"/>
      <c r="I45" s="17">
        <f>IF(E45&lt;&gt;"",IF(H45&lt;&gt;"",H45,VLOOKUP(G45,'Payment Terms'!$C$5:$E$24,3,FALSE)+C45),"")</f>
        <v>43940</v>
      </c>
      <c r="J45" s="20">
        <f t="shared" si="0"/>
        <v>0</v>
      </c>
      <c r="K45" s="16"/>
      <c r="L45" s="17"/>
      <c r="M45" s="16"/>
      <c r="N45" s="17"/>
      <c r="O45" s="16"/>
      <c r="P45" s="17"/>
      <c r="Q45" s="16"/>
      <c r="R45" s="17"/>
      <c r="S45" s="16"/>
      <c r="T45" s="17"/>
    </row>
    <row r="46" spans="2:20" x14ac:dyDescent="0.25">
      <c r="B46" s="9">
        <v>41</v>
      </c>
      <c r="C46" s="17">
        <f t="shared" si="2"/>
        <v>43912</v>
      </c>
      <c r="D46" s="15" t="s">
        <v>167</v>
      </c>
      <c r="E46" s="15" t="s">
        <v>106</v>
      </c>
      <c r="F46" s="16">
        <v>1027</v>
      </c>
      <c r="G46" s="15" t="s">
        <v>12</v>
      </c>
      <c r="H46" s="15"/>
      <c r="I46" s="17">
        <f>IF(E46&lt;&gt;"",IF(H46&lt;&gt;"",H46,VLOOKUP(G46,'Payment Terms'!$C$5:$E$24,3,FALSE)+C46),"")</f>
        <v>43942</v>
      </c>
      <c r="J46" s="20">
        <f t="shared" si="0"/>
        <v>0</v>
      </c>
      <c r="K46" s="16"/>
      <c r="L46" s="17"/>
      <c r="M46" s="16"/>
      <c r="N46" s="17"/>
      <c r="O46" s="16"/>
      <c r="P46" s="17"/>
      <c r="Q46" s="16"/>
      <c r="R46" s="17"/>
      <c r="S46" s="16"/>
      <c r="T46" s="17"/>
    </row>
    <row r="47" spans="2:20" x14ac:dyDescent="0.25">
      <c r="B47" s="9">
        <v>42</v>
      </c>
      <c r="C47" s="17">
        <f t="shared" si="2"/>
        <v>43914</v>
      </c>
      <c r="D47" s="15" t="s">
        <v>168</v>
      </c>
      <c r="E47" s="15" t="s">
        <v>108</v>
      </c>
      <c r="F47" s="16">
        <v>1028</v>
      </c>
      <c r="G47" s="15" t="s">
        <v>12</v>
      </c>
      <c r="H47" s="15"/>
      <c r="I47" s="17">
        <f>IF(E47&lt;&gt;"",IF(H47&lt;&gt;"",H47,VLOOKUP(G47,'Payment Terms'!$C$5:$E$24,3,FALSE)+C47),"")</f>
        <v>43944</v>
      </c>
      <c r="J47" s="20">
        <f t="shared" si="0"/>
        <v>0</v>
      </c>
      <c r="K47" s="16"/>
      <c r="L47" s="17"/>
      <c r="M47" s="16"/>
      <c r="N47" s="17"/>
      <c r="O47" s="16"/>
      <c r="P47" s="17"/>
      <c r="Q47" s="16"/>
      <c r="R47" s="17"/>
      <c r="S47" s="16"/>
      <c r="T47" s="17"/>
    </row>
    <row r="48" spans="2:20" x14ac:dyDescent="0.25">
      <c r="B48" s="9">
        <v>43</v>
      </c>
      <c r="C48" s="17">
        <f t="shared" si="2"/>
        <v>43916</v>
      </c>
      <c r="D48" s="15" t="s">
        <v>169</v>
      </c>
      <c r="E48" s="15" t="s">
        <v>110</v>
      </c>
      <c r="F48" s="16">
        <v>1029</v>
      </c>
      <c r="G48" s="15" t="s">
        <v>12</v>
      </c>
      <c r="H48" s="15"/>
      <c r="I48" s="17">
        <f>IF(E48&lt;&gt;"",IF(H48&lt;&gt;"",H48,VLOOKUP(G48,'Payment Terms'!$C$5:$E$24,3,FALSE)+C48),"")</f>
        <v>43946</v>
      </c>
      <c r="J48" s="20">
        <f t="shared" si="0"/>
        <v>0</v>
      </c>
      <c r="K48" s="16"/>
      <c r="L48" s="17"/>
      <c r="M48" s="16"/>
      <c r="N48" s="17"/>
      <c r="O48" s="16"/>
      <c r="P48" s="17"/>
      <c r="Q48" s="16"/>
      <c r="R48" s="17"/>
      <c r="S48" s="16"/>
      <c r="T48" s="17"/>
    </row>
    <row r="49" spans="2:20" x14ac:dyDescent="0.25">
      <c r="B49" s="9">
        <v>44</v>
      </c>
      <c r="C49" s="17">
        <f t="shared" si="2"/>
        <v>43918</v>
      </c>
      <c r="D49" s="15" t="s">
        <v>170</v>
      </c>
      <c r="E49" s="15" t="s">
        <v>112</v>
      </c>
      <c r="F49" s="16">
        <v>1030</v>
      </c>
      <c r="G49" s="15" t="s">
        <v>12</v>
      </c>
      <c r="H49" s="15"/>
      <c r="I49" s="17">
        <f>IF(E49&lt;&gt;"",IF(H49&lt;&gt;"",H49,VLOOKUP(G49,'Payment Terms'!$C$5:$E$24,3,FALSE)+C49),"")</f>
        <v>43948</v>
      </c>
      <c r="J49" s="20">
        <f t="shared" si="0"/>
        <v>0</v>
      </c>
      <c r="K49" s="16"/>
      <c r="L49" s="17"/>
      <c r="M49" s="16"/>
      <c r="N49" s="17"/>
      <c r="O49" s="16"/>
      <c r="P49" s="17"/>
      <c r="Q49" s="16"/>
      <c r="R49" s="17"/>
      <c r="S49" s="16"/>
      <c r="T49" s="17"/>
    </row>
    <row r="50" spans="2:20" x14ac:dyDescent="0.25">
      <c r="B50" s="9">
        <v>45</v>
      </c>
      <c r="C50" s="17">
        <f t="shared" si="2"/>
        <v>43920</v>
      </c>
      <c r="D50" s="15" t="s">
        <v>171</v>
      </c>
      <c r="E50" s="15" t="s">
        <v>114</v>
      </c>
      <c r="F50" s="16">
        <v>1031</v>
      </c>
      <c r="G50" s="15" t="s">
        <v>12</v>
      </c>
      <c r="H50" s="15"/>
      <c r="I50" s="17">
        <f>IF(E50&lt;&gt;"",IF(H50&lt;&gt;"",H50,VLOOKUP(G50,'Payment Terms'!$C$5:$E$24,3,FALSE)+C50),"")</f>
        <v>43950</v>
      </c>
      <c r="J50" s="20">
        <f t="shared" si="0"/>
        <v>0</v>
      </c>
      <c r="K50" s="16"/>
      <c r="L50" s="17"/>
      <c r="M50" s="16"/>
      <c r="N50" s="17"/>
      <c r="O50" s="16"/>
      <c r="P50" s="17"/>
      <c r="Q50" s="16"/>
      <c r="R50" s="17"/>
      <c r="S50" s="16"/>
      <c r="T50" s="17"/>
    </row>
    <row r="51" spans="2:20" x14ac:dyDescent="0.25">
      <c r="B51" s="9">
        <v>46</v>
      </c>
      <c r="C51" s="17">
        <f t="shared" si="2"/>
        <v>43922</v>
      </c>
      <c r="D51" s="15" t="s">
        <v>172</v>
      </c>
      <c r="E51" s="15" t="s">
        <v>116</v>
      </c>
      <c r="F51" s="16">
        <v>1032</v>
      </c>
      <c r="G51" s="15" t="s">
        <v>12</v>
      </c>
      <c r="H51" s="15"/>
      <c r="I51" s="17">
        <f>IF(E51&lt;&gt;"",IF(H51&lt;&gt;"",H51,VLOOKUP(G51,'Payment Terms'!$C$5:$E$24,3,FALSE)+C51),"")</f>
        <v>43952</v>
      </c>
      <c r="J51" s="20">
        <f t="shared" si="0"/>
        <v>0</v>
      </c>
      <c r="K51" s="16"/>
      <c r="L51" s="17"/>
      <c r="M51" s="16"/>
      <c r="N51" s="17"/>
      <c r="O51" s="16"/>
      <c r="P51" s="17"/>
      <c r="Q51" s="16"/>
      <c r="R51" s="17"/>
      <c r="S51" s="16"/>
      <c r="T51" s="17"/>
    </row>
    <row r="52" spans="2:20" x14ac:dyDescent="0.25">
      <c r="B52" s="9">
        <v>47</v>
      </c>
      <c r="C52" s="17">
        <f t="shared" si="2"/>
        <v>43924</v>
      </c>
      <c r="D52" s="15" t="s">
        <v>173</v>
      </c>
      <c r="E52" s="15" t="s">
        <v>118</v>
      </c>
      <c r="F52" s="16">
        <v>1033</v>
      </c>
      <c r="G52" s="15" t="s">
        <v>12</v>
      </c>
      <c r="H52" s="15"/>
      <c r="I52" s="17">
        <f>IF(E52&lt;&gt;"",IF(H52&lt;&gt;"",H52,VLOOKUP(G52,'Payment Terms'!$C$5:$E$24,3,FALSE)+C52),"")</f>
        <v>43954</v>
      </c>
      <c r="J52" s="20">
        <f t="shared" si="0"/>
        <v>0</v>
      </c>
      <c r="K52" s="16"/>
      <c r="L52" s="17"/>
      <c r="M52" s="16"/>
      <c r="N52" s="17"/>
      <c r="O52" s="16"/>
      <c r="P52" s="17"/>
      <c r="Q52" s="16"/>
      <c r="R52" s="17"/>
      <c r="S52" s="16"/>
      <c r="T52" s="17"/>
    </row>
    <row r="53" spans="2:20" x14ac:dyDescent="0.25">
      <c r="B53" s="9">
        <v>48</v>
      </c>
      <c r="C53" s="17">
        <f t="shared" si="2"/>
        <v>43926</v>
      </c>
      <c r="D53" s="15" t="s">
        <v>174</v>
      </c>
      <c r="E53" s="15" t="s">
        <v>120</v>
      </c>
      <c r="F53" s="16">
        <v>1034</v>
      </c>
      <c r="G53" s="15" t="s">
        <v>12</v>
      </c>
      <c r="H53" s="15"/>
      <c r="I53" s="17">
        <f>IF(E53&lt;&gt;"",IF(H53&lt;&gt;"",H53,VLOOKUP(G53,'Payment Terms'!$C$5:$E$24,3,FALSE)+C53),"")</f>
        <v>43956</v>
      </c>
      <c r="J53" s="20">
        <f t="shared" si="0"/>
        <v>0</v>
      </c>
      <c r="K53" s="16"/>
      <c r="L53" s="17"/>
      <c r="M53" s="16"/>
      <c r="N53" s="17"/>
      <c r="O53" s="16"/>
      <c r="P53" s="17"/>
      <c r="Q53" s="16"/>
      <c r="R53" s="17"/>
      <c r="S53" s="16"/>
      <c r="T53" s="17"/>
    </row>
    <row r="54" spans="2:20" x14ac:dyDescent="0.25">
      <c r="B54" s="9">
        <v>49</v>
      </c>
      <c r="C54" s="17">
        <f t="shared" si="2"/>
        <v>43928</v>
      </c>
      <c r="D54" s="15" t="s">
        <v>175</v>
      </c>
      <c r="E54" s="15" t="s">
        <v>122</v>
      </c>
      <c r="F54" s="16">
        <v>1035</v>
      </c>
      <c r="G54" s="15" t="s">
        <v>12</v>
      </c>
      <c r="H54" s="15"/>
      <c r="I54" s="17">
        <f>IF(E54&lt;&gt;"",IF(H54&lt;&gt;"",H54,VLOOKUP(G54,'Payment Terms'!$C$5:$E$24,3,FALSE)+C54),"")</f>
        <v>43958</v>
      </c>
      <c r="J54" s="20">
        <f t="shared" si="0"/>
        <v>0</v>
      </c>
      <c r="K54" s="16"/>
      <c r="L54" s="17"/>
      <c r="M54" s="16"/>
      <c r="N54" s="17"/>
      <c r="O54" s="16"/>
      <c r="P54" s="17"/>
      <c r="Q54" s="16"/>
      <c r="R54" s="17"/>
      <c r="S54" s="16"/>
      <c r="T54" s="17"/>
    </row>
    <row r="55" spans="2:20" x14ac:dyDescent="0.25">
      <c r="B55" s="9">
        <v>50</v>
      </c>
      <c r="C55" s="17">
        <f t="shared" si="2"/>
        <v>43930</v>
      </c>
      <c r="D55" s="15" t="s">
        <v>176</v>
      </c>
      <c r="E55" s="15" t="s">
        <v>124</v>
      </c>
      <c r="F55" s="16">
        <v>1036</v>
      </c>
      <c r="G55" s="15" t="s">
        <v>12</v>
      </c>
      <c r="H55" s="15"/>
      <c r="I55" s="17">
        <f>IF(E55&lt;&gt;"",IF(H55&lt;&gt;"",H55,VLOOKUP(G55,'Payment Terms'!$C$5:$E$24,3,FALSE)+C55),"")</f>
        <v>43960</v>
      </c>
      <c r="J55" s="20">
        <f t="shared" si="0"/>
        <v>0</v>
      </c>
      <c r="K55" s="16"/>
      <c r="L55" s="17"/>
      <c r="M55" s="16"/>
      <c r="N55" s="17"/>
      <c r="O55" s="16"/>
      <c r="P55" s="17"/>
      <c r="Q55" s="16"/>
      <c r="R55" s="17"/>
      <c r="S55" s="16"/>
      <c r="T55" s="17"/>
    </row>
    <row r="56" spans="2:20" x14ac:dyDescent="0.25">
      <c r="B56" s="9">
        <v>51</v>
      </c>
      <c r="C56" s="17">
        <f t="shared" si="2"/>
        <v>43932</v>
      </c>
      <c r="D56" s="15" t="s">
        <v>177</v>
      </c>
      <c r="E56" s="15" t="s">
        <v>178</v>
      </c>
      <c r="F56" s="16">
        <v>1037</v>
      </c>
      <c r="G56" s="15" t="s">
        <v>12</v>
      </c>
      <c r="H56" s="15"/>
      <c r="I56" s="17">
        <f>IF(E56&lt;&gt;"",IF(H56&lt;&gt;"",H56,VLOOKUP(G56,'Payment Terms'!$C$5:$E$24,3,FALSE)+C56),"")</f>
        <v>43962</v>
      </c>
      <c r="J56" s="20">
        <f t="shared" si="0"/>
        <v>0</v>
      </c>
      <c r="K56" s="16"/>
      <c r="L56" s="17"/>
      <c r="M56" s="16"/>
      <c r="N56" s="17"/>
      <c r="O56" s="16"/>
      <c r="P56" s="17"/>
      <c r="Q56" s="16"/>
      <c r="R56" s="17"/>
      <c r="S56" s="16"/>
      <c r="T56" s="17"/>
    </row>
    <row r="57" spans="2:20" x14ac:dyDescent="0.25">
      <c r="B57" s="9">
        <v>52</v>
      </c>
      <c r="C57" s="17">
        <f t="shared" si="2"/>
        <v>43934</v>
      </c>
      <c r="D57" s="15" t="s">
        <v>179</v>
      </c>
      <c r="E57" s="15" t="s">
        <v>180</v>
      </c>
      <c r="F57" s="16">
        <v>1038</v>
      </c>
      <c r="G57" s="15" t="s">
        <v>12</v>
      </c>
      <c r="H57" s="15"/>
      <c r="I57" s="17">
        <f>IF(E57&lt;&gt;"",IF(H57&lt;&gt;"",H57,VLOOKUP(G57,'Payment Terms'!$C$5:$E$24,3,FALSE)+C57),"")</f>
        <v>43964</v>
      </c>
      <c r="J57" s="20">
        <f t="shared" si="0"/>
        <v>0</v>
      </c>
      <c r="K57" s="16"/>
      <c r="L57" s="17"/>
      <c r="M57" s="16"/>
      <c r="N57" s="17"/>
      <c r="O57" s="16"/>
      <c r="P57" s="17"/>
      <c r="Q57" s="16"/>
      <c r="R57" s="17"/>
      <c r="S57" s="16"/>
      <c r="T57" s="17"/>
    </row>
    <row r="58" spans="2:20" x14ac:dyDescent="0.25">
      <c r="B58" s="9">
        <v>53</v>
      </c>
      <c r="C58" s="17">
        <f t="shared" si="2"/>
        <v>43936</v>
      </c>
      <c r="D58" s="15" t="s">
        <v>181</v>
      </c>
      <c r="E58" s="15" t="s">
        <v>182</v>
      </c>
      <c r="F58" s="16">
        <v>1039</v>
      </c>
      <c r="G58" s="15" t="s">
        <v>12</v>
      </c>
      <c r="H58" s="15"/>
      <c r="I58" s="17">
        <f>IF(E58&lt;&gt;"",IF(H58&lt;&gt;"",H58,VLOOKUP(G58,'Payment Terms'!$C$5:$E$24,3,FALSE)+C58),"")</f>
        <v>43966</v>
      </c>
      <c r="J58" s="20">
        <f t="shared" si="0"/>
        <v>0</v>
      </c>
      <c r="K58" s="16"/>
      <c r="L58" s="17"/>
      <c r="M58" s="16"/>
      <c r="N58" s="17"/>
      <c r="O58" s="16"/>
      <c r="P58" s="17"/>
      <c r="Q58" s="16"/>
      <c r="R58" s="17"/>
      <c r="S58" s="16"/>
      <c r="T58" s="17"/>
    </row>
    <row r="59" spans="2:20" x14ac:dyDescent="0.25">
      <c r="B59" s="9">
        <v>54</v>
      </c>
      <c r="C59" s="17">
        <f t="shared" si="2"/>
        <v>43938</v>
      </c>
      <c r="D59" s="15" t="s">
        <v>183</v>
      </c>
      <c r="E59" s="15" t="s">
        <v>184</v>
      </c>
      <c r="F59" s="16">
        <v>1040</v>
      </c>
      <c r="G59" s="15" t="s">
        <v>12</v>
      </c>
      <c r="H59" s="15"/>
      <c r="I59" s="17">
        <f>IF(E59&lt;&gt;"",IF(H59&lt;&gt;"",H59,VLOOKUP(G59,'Payment Terms'!$C$5:$E$24,3,FALSE)+C59),"")</f>
        <v>43968</v>
      </c>
      <c r="J59" s="20">
        <f t="shared" si="0"/>
        <v>0</v>
      </c>
      <c r="K59" s="16"/>
      <c r="L59" s="17"/>
      <c r="M59" s="16"/>
      <c r="N59" s="17"/>
      <c r="O59" s="16"/>
      <c r="P59" s="17"/>
      <c r="Q59" s="16"/>
      <c r="R59" s="17"/>
      <c r="S59" s="16"/>
      <c r="T59" s="17"/>
    </row>
    <row r="60" spans="2:20" x14ac:dyDescent="0.25">
      <c r="B60" s="9">
        <v>55</v>
      </c>
      <c r="C60" s="17">
        <f t="shared" si="2"/>
        <v>43940</v>
      </c>
      <c r="D60" s="15" t="s">
        <v>185</v>
      </c>
      <c r="E60" s="15" t="s">
        <v>186</v>
      </c>
      <c r="F60" s="16">
        <v>1041</v>
      </c>
      <c r="G60" s="15" t="s">
        <v>12</v>
      </c>
      <c r="H60" s="15"/>
      <c r="I60" s="17">
        <f>IF(E60&lt;&gt;"",IF(H60&lt;&gt;"",H60,VLOOKUP(G60,'Payment Terms'!$C$5:$E$24,3,FALSE)+C60),"")</f>
        <v>43970</v>
      </c>
      <c r="J60" s="20">
        <f t="shared" si="0"/>
        <v>0</v>
      </c>
      <c r="K60" s="16"/>
      <c r="L60" s="17"/>
      <c r="M60" s="16"/>
      <c r="N60" s="17"/>
      <c r="O60" s="16"/>
      <c r="P60" s="17"/>
      <c r="Q60" s="16"/>
      <c r="R60" s="17"/>
      <c r="S60" s="16"/>
      <c r="T60" s="17"/>
    </row>
    <row r="61" spans="2:20" x14ac:dyDescent="0.25">
      <c r="B61" s="9">
        <v>56</v>
      </c>
      <c r="C61" s="17">
        <f t="shared" si="2"/>
        <v>43942</v>
      </c>
      <c r="D61" s="15" t="s">
        <v>187</v>
      </c>
      <c r="E61" s="15" t="s">
        <v>188</v>
      </c>
      <c r="F61" s="16">
        <v>1042</v>
      </c>
      <c r="G61" s="15" t="s">
        <v>12</v>
      </c>
      <c r="H61" s="15"/>
      <c r="I61" s="17">
        <f>IF(E61&lt;&gt;"",IF(H61&lt;&gt;"",H61,VLOOKUP(G61,'Payment Terms'!$C$5:$E$24,3,FALSE)+C61),"")</f>
        <v>43972</v>
      </c>
      <c r="J61" s="20">
        <f t="shared" si="0"/>
        <v>0</v>
      </c>
      <c r="K61" s="16"/>
      <c r="L61" s="17"/>
      <c r="M61" s="16"/>
      <c r="N61" s="17"/>
      <c r="O61" s="16"/>
      <c r="P61" s="17"/>
      <c r="Q61" s="16"/>
      <c r="R61" s="17"/>
      <c r="S61" s="16"/>
      <c r="T61" s="17"/>
    </row>
    <row r="62" spans="2:20" x14ac:dyDescent="0.25">
      <c r="B62" s="9">
        <v>57</v>
      </c>
      <c r="C62" s="17">
        <f t="shared" si="2"/>
        <v>43944</v>
      </c>
      <c r="D62" s="15" t="s">
        <v>189</v>
      </c>
      <c r="E62" s="15" t="s">
        <v>190</v>
      </c>
      <c r="F62" s="16">
        <v>1043</v>
      </c>
      <c r="G62" s="15" t="s">
        <v>12</v>
      </c>
      <c r="H62" s="15"/>
      <c r="I62" s="17">
        <f>IF(E62&lt;&gt;"",IF(H62&lt;&gt;"",H62,VLOOKUP(G62,'Payment Terms'!$C$5:$E$24,3,FALSE)+C62),"")</f>
        <v>43974</v>
      </c>
      <c r="J62" s="20">
        <f t="shared" si="0"/>
        <v>0</v>
      </c>
      <c r="K62" s="16"/>
      <c r="L62" s="17"/>
      <c r="M62" s="16"/>
      <c r="N62" s="17"/>
      <c r="O62" s="16"/>
      <c r="P62" s="17"/>
      <c r="Q62" s="16"/>
      <c r="R62" s="17"/>
      <c r="S62" s="16"/>
      <c r="T62" s="17"/>
    </row>
    <row r="63" spans="2:20" x14ac:dyDescent="0.25">
      <c r="B63" s="9">
        <v>58</v>
      </c>
      <c r="C63" s="17">
        <f t="shared" si="2"/>
        <v>43946</v>
      </c>
      <c r="D63" s="15" t="s">
        <v>191</v>
      </c>
      <c r="E63" s="15" t="s">
        <v>192</v>
      </c>
      <c r="F63" s="16">
        <v>1044</v>
      </c>
      <c r="G63" s="15" t="s">
        <v>12</v>
      </c>
      <c r="H63" s="15"/>
      <c r="I63" s="17">
        <f>IF(E63&lt;&gt;"",IF(H63&lt;&gt;"",H63,VLOOKUP(G63,'Payment Terms'!$C$5:$E$24,3,FALSE)+C63),"")</f>
        <v>43976</v>
      </c>
      <c r="J63" s="20">
        <f t="shared" si="0"/>
        <v>0</v>
      </c>
      <c r="K63" s="16"/>
      <c r="L63" s="17"/>
      <c r="M63" s="16"/>
      <c r="N63" s="17"/>
      <c r="O63" s="16"/>
      <c r="P63" s="17"/>
      <c r="Q63" s="16"/>
      <c r="R63" s="17"/>
      <c r="S63" s="16"/>
      <c r="T63" s="17"/>
    </row>
    <row r="64" spans="2:20" x14ac:dyDescent="0.25">
      <c r="B64" s="9">
        <v>59</v>
      </c>
      <c r="C64" s="17">
        <f t="shared" si="2"/>
        <v>43948</v>
      </c>
      <c r="D64" s="15" t="s">
        <v>193</v>
      </c>
      <c r="E64" s="15" t="s">
        <v>194</v>
      </c>
      <c r="F64" s="16">
        <v>1045</v>
      </c>
      <c r="G64" s="15" t="s">
        <v>12</v>
      </c>
      <c r="H64" s="15"/>
      <c r="I64" s="17">
        <f>IF(E64&lt;&gt;"",IF(H64&lt;&gt;"",H64,VLOOKUP(G64,'Payment Terms'!$C$5:$E$24,3,FALSE)+C64),"")</f>
        <v>43978</v>
      </c>
      <c r="J64" s="20">
        <f t="shared" si="0"/>
        <v>0</v>
      </c>
      <c r="K64" s="16"/>
      <c r="L64" s="17"/>
      <c r="M64" s="16"/>
      <c r="N64" s="17"/>
      <c r="O64" s="16"/>
      <c r="P64" s="17"/>
      <c r="Q64" s="16"/>
      <c r="R64" s="17"/>
      <c r="S64" s="16"/>
      <c r="T64" s="17"/>
    </row>
    <row r="65" spans="2:20" x14ac:dyDescent="0.25">
      <c r="B65" s="9">
        <v>60</v>
      </c>
      <c r="C65" s="17">
        <f t="shared" si="2"/>
        <v>43950</v>
      </c>
      <c r="D65" s="15" t="s">
        <v>195</v>
      </c>
      <c r="E65" s="15" t="s">
        <v>196</v>
      </c>
      <c r="F65" s="16">
        <v>1046</v>
      </c>
      <c r="G65" s="15" t="s">
        <v>12</v>
      </c>
      <c r="H65" s="15"/>
      <c r="I65" s="17">
        <f>IF(E65&lt;&gt;"",IF(H65&lt;&gt;"",H65,VLOOKUP(G65,'Payment Terms'!$C$5:$E$24,3,FALSE)+C65),"")</f>
        <v>43980</v>
      </c>
      <c r="J65" s="20">
        <f t="shared" si="0"/>
        <v>0</v>
      </c>
      <c r="K65" s="16"/>
      <c r="L65" s="17"/>
      <c r="M65" s="16"/>
      <c r="N65" s="17"/>
      <c r="O65" s="16"/>
      <c r="P65" s="17"/>
      <c r="Q65" s="16"/>
      <c r="R65" s="17"/>
      <c r="S65" s="16"/>
      <c r="T65" s="17"/>
    </row>
    <row r="66" spans="2:20" x14ac:dyDescent="0.25">
      <c r="B66" s="9">
        <v>61</v>
      </c>
      <c r="C66" s="17">
        <f t="shared" si="2"/>
        <v>43952</v>
      </c>
      <c r="D66" s="15" t="s">
        <v>197</v>
      </c>
      <c r="E66" s="15" t="s">
        <v>198</v>
      </c>
      <c r="F66" s="16">
        <v>1047</v>
      </c>
      <c r="G66" s="15" t="s">
        <v>12</v>
      </c>
      <c r="H66" s="15"/>
      <c r="I66" s="17">
        <f>IF(E66&lt;&gt;"",IF(H66&lt;&gt;"",H66,VLOOKUP(G66,'Payment Terms'!$C$5:$E$24,3,FALSE)+C66),"")</f>
        <v>43982</v>
      </c>
      <c r="J66" s="20">
        <f t="shared" si="0"/>
        <v>0</v>
      </c>
      <c r="K66" s="16"/>
      <c r="L66" s="17"/>
      <c r="M66" s="16"/>
      <c r="N66" s="17"/>
      <c r="O66" s="16"/>
      <c r="P66" s="17"/>
      <c r="Q66" s="16"/>
      <c r="R66" s="17"/>
      <c r="S66" s="16"/>
      <c r="T66" s="17"/>
    </row>
    <row r="67" spans="2:20" x14ac:dyDescent="0.25">
      <c r="B67" s="9">
        <v>62</v>
      </c>
      <c r="C67" s="17">
        <f t="shared" si="2"/>
        <v>43954</v>
      </c>
      <c r="D67" s="15" t="s">
        <v>199</v>
      </c>
      <c r="E67" s="15" t="s">
        <v>200</v>
      </c>
      <c r="F67" s="16">
        <v>1048</v>
      </c>
      <c r="G67" s="15" t="s">
        <v>12</v>
      </c>
      <c r="H67" s="15"/>
      <c r="I67" s="17">
        <f>IF(E67&lt;&gt;"",IF(H67&lt;&gt;"",H67,VLOOKUP(G67,'Payment Terms'!$C$5:$E$24,3,FALSE)+C67),"")</f>
        <v>43984</v>
      </c>
      <c r="J67" s="20">
        <f t="shared" si="0"/>
        <v>0</v>
      </c>
      <c r="K67" s="16"/>
      <c r="L67" s="17"/>
      <c r="M67" s="16"/>
      <c r="N67" s="17"/>
      <c r="O67" s="16"/>
      <c r="P67" s="17"/>
      <c r="Q67" s="16"/>
      <c r="R67" s="17"/>
      <c r="S67" s="16"/>
      <c r="T67" s="17"/>
    </row>
    <row r="68" spans="2:20" x14ac:dyDescent="0.25">
      <c r="B68" s="9">
        <v>63</v>
      </c>
      <c r="C68" s="17">
        <f t="shared" si="2"/>
        <v>43956</v>
      </c>
      <c r="D68" s="15" t="s">
        <v>201</v>
      </c>
      <c r="E68" s="15" t="s">
        <v>202</v>
      </c>
      <c r="F68" s="16">
        <v>1049</v>
      </c>
      <c r="G68" s="15" t="s">
        <v>12</v>
      </c>
      <c r="H68" s="15"/>
      <c r="I68" s="17">
        <f>IF(E68&lt;&gt;"",IF(H68&lt;&gt;"",H68,VLOOKUP(G68,'Payment Terms'!$C$5:$E$24,3,FALSE)+C68),"")</f>
        <v>43986</v>
      </c>
      <c r="J68" s="20">
        <f t="shared" si="0"/>
        <v>0</v>
      </c>
      <c r="K68" s="16"/>
      <c r="L68" s="17"/>
      <c r="M68" s="16"/>
      <c r="N68" s="17"/>
      <c r="O68" s="16"/>
      <c r="P68" s="17"/>
      <c r="Q68" s="16"/>
      <c r="R68" s="17"/>
      <c r="S68" s="16"/>
      <c r="T68" s="17"/>
    </row>
    <row r="69" spans="2:20" x14ac:dyDescent="0.25">
      <c r="B69" s="9">
        <v>64</v>
      </c>
      <c r="C69" s="17">
        <f t="shared" si="2"/>
        <v>43958</v>
      </c>
      <c r="D69" s="15" t="s">
        <v>203</v>
      </c>
      <c r="E69" s="15" t="s">
        <v>204</v>
      </c>
      <c r="F69" s="16">
        <v>1050</v>
      </c>
      <c r="G69" s="15" t="s">
        <v>12</v>
      </c>
      <c r="H69" s="15"/>
      <c r="I69" s="17">
        <f>IF(E69&lt;&gt;"",IF(H69&lt;&gt;"",H69,VLOOKUP(G69,'Payment Terms'!$C$5:$E$24,3,FALSE)+C69),"")</f>
        <v>43988</v>
      </c>
      <c r="J69" s="20">
        <f t="shared" si="0"/>
        <v>0</v>
      </c>
      <c r="K69" s="16"/>
      <c r="L69" s="17"/>
      <c r="M69" s="16"/>
      <c r="N69" s="17"/>
      <c r="O69" s="16"/>
      <c r="P69" s="17"/>
      <c r="Q69" s="16"/>
      <c r="R69" s="17"/>
      <c r="S69" s="16"/>
      <c r="T69" s="17"/>
    </row>
    <row r="70" spans="2:20" x14ac:dyDescent="0.25">
      <c r="B70" s="9">
        <v>65</v>
      </c>
      <c r="C70" s="17">
        <f t="shared" si="2"/>
        <v>43960</v>
      </c>
      <c r="D70" s="15" t="s">
        <v>205</v>
      </c>
      <c r="E70" s="15" t="s">
        <v>206</v>
      </c>
      <c r="F70" s="16">
        <v>1051</v>
      </c>
      <c r="G70" s="15" t="s">
        <v>12</v>
      </c>
      <c r="H70" s="15"/>
      <c r="I70" s="17">
        <f>IF(E70&lt;&gt;"",IF(H70&lt;&gt;"",H70,VLOOKUP(G70,'Payment Terms'!$C$5:$E$24,3,FALSE)+C70),"")</f>
        <v>43990</v>
      </c>
      <c r="J70" s="20">
        <f t="shared" si="0"/>
        <v>0</v>
      </c>
      <c r="K70" s="16"/>
      <c r="L70" s="17"/>
      <c r="M70" s="16"/>
      <c r="N70" s="17"/>
      <c r="O70" s="16"/>
      <c r="P70" s="17"/>
      <c r="Q70" s="16"/>
      <c r="R70" s="17"/>
      <c r="S70" s="16"/>
      <c r="T70" s="17"/>
    </row>
    <row r="71" spans="2:20" x14ac:dyDescent="0.25">
      <c r="B71" s="9">
        <v>66</v>
      </c>
      <c r="C71" s="17">
        <f t="shared" si="2"/>
        <v>43962</v>
      </c>
      <c r="D71" s="15" t="s">
        <v>207</v>
      </c>
      <c r="E71" s="15" t="s">
        <v>208</v>
      </c>
      <c r="F71" s="16">
        <v>1052</v>
      </c>
      <c r="G71" s="15" t="s">
        <v>12</v>
      </c>
      <c r="H71" s="15"/>
      <c r="I71" s="17">
        <f>IF(E71&lt;&gt;"",IF(H71&lt;&gt;"",H71,VLOOKUP(G71,'Payment Terms'!$C$5:$E$24,3,FALSE)+C71),"")</f>
        <v>43992</v>
      </c>
      <c r="J71" s="20">
        <f t="shared" ref="J71:J105" si="3">K71+M71+O71+Q71+S71</f>
        <v>0</v>
      </c>
      <c r="K71" s="16"/>
      <c r="L71" s="17"/>
      <c r="M71" s="16"/>
      <c r="N71" s="17"/>
      <c r="O71" s="16"/>
      <c r="P71" s="17"/>
      <c r="Q71" s="16"/>
      <c r="R71" s="17"/>
      <c r="S71" s="16"/>
      <c r="T71" s="17"/>
    </row>
    <row r="72" spans="2:20" x14ac:dyDescent="0.25">
      <c r="B72" s="9">
        <v>67</v>
      </c>
      <c r="C72" s="17">
        <f t="shared" si="2"/>
        <v>43964</v>
      </c>
      <c r="D72" s="15" t="s">
        <v>209</v>
      </c>
      <c r="E72" s="15" t="s">
        <v>210</v>
      </c>
      <c r="F72" s="16">
        <v>1053</v>
      </c>
      <c r="G72" s="15" t="s">
        <v>12</v>
      </c>
      <c r="H72" s="15"/>
      <c r="I72" s="17">
        <f>IF(E72&lt;&gt;"",IF(H72&lt;&gt;"",H72,VLOOKUP(G72,'Payment Terms'!$C$5:$E$24,3,FALSE)+C72),"")</f>
        <v>43994</v>
      </c>
      <c r="J72" s="20">
        <f t="shared" si="3"/>
        <v>0</v>
      </c>
      <c r="K72" s="16"/>
      <c r="L72" s="17"/>
      <c r="M72" s="16"/>
      <c r="N72" s="17"/>
      <c r="O72" s="16"/>
      <c r="P72" s="17"/>
      <c r="Q72" s="16"/>
      <c r="R72" s="17"/>
      <c r="S72" s="16"/>
      <c r="T72" s="17"/>
    </row>
    <row r="73" spans="2:20" x14ac:dyDescent="0.25">
      <c r="B73" s="9">
        <v>68</v>
      </c>
      <c r="C73" s="17">
        <f t="shared" si="2"/>
        <v>43966</v>
      </c>
      <c r="D73" s="15" t="s">
        <v>211</v>
      </c>
      <c r="E73" s="15" t="s">
        <v>212</v>
      </c>
      <c r="F73" s="16">
        <v>1054</v>
      </c>
      <c r="G73" s="15" t="s">
        <v>12</v>
      </c>
      <c r="H73" s="15"/>
      <c r="I73" s="17">
        <f>IF(E73&lt;&gt;"",IF(H73&lt;&gt;"",H73,VLOOKUP(G73,'Payment Terms'!$C$5:$E$24,3,FALSE)+C73),"")</f>
        <v>43996</v>
      </c>
      <c r="J73" s="20">
        <f t="shared" si="3"/>
        <v>0</v>
      </c>
      <c r="K73" s="16"/>
      <c r="L73" s="17"/>
      <c r="M73" s="16"/>
      <c r="N73" s="17"/>
      <c r="O73" s="16"/>
      <c r="P73" s="17"/>
      <c r="Q73" s="16"/>
      <c r="R73" s="17"/>
      <c r="S73" s="16"/>
      <c r="T73" s="17"/>
    </row>
    <row r="74" spans="2:20" x14ac:dyDescent="0.25">
      <c r="B74" s="9">
        <v>69</v>
      </c>
      <c r="C74" s="17">
        <f t="shared" si="2"/>
        <v>43968</v>
      </c>
      <c r="D74" s="15" t="s">
        <v>213</v>
      </c>
      <c r="E74" s="15" t="s">
        <v>214</v>
      </c>
      <c r="F74" s="16">
        <v>1055</v>
      </c>
      <c r="G74" s="15" t="s">
        <v>12</v>
      </c>
      <c r="H74" s="15"/>
      <c r="I74" s="17">
        <f>IF(E74&lt;&gt;"",IF(H74&lt;&gt;"",H74,VLOOKUP(G74,'Payment Terms'!$C$5:$E$24,3,FALSE)+C74),"")</f>
        <v>43998</v>
      </c>
      <c r="J74" s="20">
        <f t="shared" si="3"/>
        <v>0</v>
      </c>
      <c r="K74" s="16"/>
      <c r="L74" s="17"/>
      <c r="M74" s="16"/>
      <c r="N74" s="17"/>
      <c r="O74" s="16"/>
      <c r="P74" s="17"/>
      <c r="Q74" s="16"/>
      <c r="R74" s="17"/>
      <c r="S74" s="16"/>
      <c r="T74" s="17"/>
    </row>
    <row r="75" spans="2:20" x14ac:dyDescent="0.25">
      <c r="B75" s="9">
        <v>70</v>
      </c>
      <c r="C75" s="17">
        <f t="shared" si="2"/>
        <v>43970</v>
      </c>
      <c r="D75" s="15" t="s">
        <v>215</v>
      </c>
      <c r="E75" s="15" t="s">
        <v>216</v>
      </c>
      <c r="F75" s="16">
        <v>1056</v>
      </c>
      <c r="G75" s="15" t="s">
        <v>12</v>
      </c>
      <c r="H75" s="15"/>
      <c r="I75" s="17">
        <f>IF(E75&lt;&gt;"",IF(H75&lt;&gt;"",H75,VLOOKUP(G75,'Payment Terms'!$C$5:$E$24,3,FALSE)+C75),"")</f>
        <v>44000</v>
      </c>
      <c r="J75" s="20">
        <f t="shared" si="3"/>
        <v>0</v>
      </c>
      <c r="K75" s="16"/>
      <c r="L75" s="17"/>
      <c r="M75" s="16"/>
      <c r="N75" s="17"/>
      <c r="O75" s="16"/>
      <c r="P75" s="17"/>
      <c r="Q75" s="16"/>
      <c r="R75" s="17"/>
      <c r="S75" s="16"/>
      <c r="T75" s="17"/>
    </row>
    <row r="76" spans="2:20" x14ac:dyDescent="0.25">
      <c r="B76" s="9">
        <v>71</v>
      </c>
      <c r="C76" s="17">
        <f t="shared" si="2"/>
        <v>43972</v>
      </c>
      <c r="D76" s="15" t="s">
        <v>217</v>
      </c>
      <c r="E76" s="15" t="s">
        <v>218</v>
      </c>
      <c r="F76" s="16">
        <v>1057</v>
      </c>
      <c r="G76" s="15" t="s">
        <v>12</v>
      </c>
      <c r="H76" s="15"/>
      <c r="I76" s="17">
        <f>IF(E76&lt;&gt;"",IF(H76&lt;&gt;"",H76,VLOOKUP(G76,'Payment Terms'!$C$5:$E$24,3,FALSE)+C76),"")</f>
        <v>44002</v>
      </c>
      <c r="J76" s="20">
        <f t="shared" si="3"/>
        <v>0</v>
      </c>
      <c r="K76" s="16"/>
      <c r="L76" s="17"/>
      <c r="M76" s="16"/>
      <c r="N76" s="17"/>
      <c r="O76" s="16"/>
      <c r="P76" s="17"/>
      <c r="Q76" s="16"/>
      <c r="R76" s="17"/>
      <c r="S76" s="16"/>
      <c r="T76" s="17"/>
    </row>
    <row r="77" spans="2:20" x14ac:dyDescent="0.25">
      <c r="B77" s="9">
        <v>72</v>
      </c>
      <c r="C77" s="17">
        <f t="shared" si="2"/>
        <v>43974</v>
      </c>
      <c r="D77" s="15" t="s">
        <v>219</v>
      </c>
      <c r="E77" s="15" t="s">
        <v>220</v>
      </c>
      <c r="F77" s="16">
        <v>1058</v>
      </c>
      <c r="G77" s="15" t="s">
        <v>12</v>
      </c>
      <c r="H77" s="15"/>
      <c r="I77" s="17">
        <f>IF(E77&lt;&gt;"",IF(H77&lt;&gt;"",H77,VLOOKUP(G77,'Payment Terms'!$C$5:$E$24,3,FALSE)+C77),"")</f>
        <v>44004</v>
      </c>
      <c r="J77" s="20">
        <f t="shared" si="3"/>
        <v>0</v>
      </c>
      <c r="K77" s="16"/>
      <c r="L77" s="17"/>
      <c r="M77" s="16"/>
      <c r="N77" s="17"/>
      <c r="O77" s="16"/>
      <c r="P77" s="17"/>
      <c r="Q77" s="16"/>
      <c r="R77" s="17"/>
      <c r="S77" s="16"/>
      <c r="T77" s="17"/>
    </row>
    <row r="78" spans="2:20" x14ac:dyDescent="0.25">
      <c r="B78" s="9">
        <v>73</v>
      </c>
      <c r="C78" s="17">
        <f t="shared" si="2"/>
        <v>43976</v>
      </c>
      <c r="D78" s="15" t="s">
        <v>221</v>
      </c>
      <c r="E78" s="15" t="s">
        <v>222</v>
      </c>
      <c r="F78" s="16">
        <v>1059</v>
      </c>
      <c r="G78" s="15" t="s">
        <v>12</v>
      </c>
      <c r="H78" s="15"/>
      <c r="I78" s="17">
        <f>IF(E78&lt;&gt;"",IF(H78&lt;&gt;"",H78,VLOOKUP(G78,'Payment Terms'!$C$5:$E$24,3,FALSE)+C78),"")</f>
        <v>44006</v>
      </c>
      <c r="J78" s="20">
        <f t="shared" si="3"/>
        <v>0</v>
      </c>
      <c r="K78" s="16"/>
      <c r="L78" s="17"/>
      <c r="M78" s="16"/>
      <c r="N78" s="17"/>
      <c r="O78" s="16"/>
      <c r="P78" s="17"/>
      <c r="Q78" s="16"/>
      <c r="R78" s="17"/>
      <c r="S78" s="16"/>
      <c r="T78" s="17"/>
    </row>
    <row r="79" spans="2:20" x14ac:dyDescent="0.25">
      <c r="B79" s="9">
        <v>74</v>
      </c>
      <c r="C79" s="17">
        <f t="shared" si="2"/>
        <v>43978</v>
      </c>
      <c r="D79" s="15" t="s">
        <v>223</v>
      </c>
      <c r="E79" s="15" t="s">
        <v>224</v>
      </c>
      <c r="F79" s="16">
        <v>1060</v>
      </c>
      <c r="G79" s="15" t="s">
        <v>12</v>
      </c>
      <c r="H79" s="15"/>
      <c r="I79" s="17">
        <f>IF(E79&lt;&gt;"",IF(H79&lt;&gt;"",H79,VLOOKUP(G79,'Payment Terms'!$C$5:$E$24,3,FALSE)+C79),"")</f>
        <v>44008</v>
      </c>
      <c r="J79" s="20">
        <f t="shared" si="3"/>
        <v>0</v>
      </c>
      <c r="K79" s="16"/>
      <c r="L79" s="17"/>
      <c r="M79" s="16"/>
      <c r="N79" s="17"/>
      <c r="O79" s="16"/>
      <c r="P79" s="17"/>
      <c r="Q79" s="16"/>
      <c r="R79" s="17"/>
      <c r="S79" s="16"/>
      <c r="T79" s="17"/>
    </row>
    <row r="80" spans="2:20" x14ac:dyDescent="0.25">
      <c r="B80" s="9">
        <v>75</v>
      </c>
      <c r="C80" s="17">
        <f t="shared" si="2"/>
        <v>43980</v>
      </c>
      <c r="D80" s="15" t="s">
        <v>225</v>
      </c>
      <c r="E80" s="15" t="s">
        <v>226</v>
      </c>
      <c r="F80" s="16">
        <v>1061</v>
      </c>
      <c r="G80" s="15" t="s">
        <v>12</v>
      </c>
      <c r="H80" s="15"/>
      <c r="I80" s="17">
        <f>IF(E80&lt;&gt;"",IF(H80&lt;&gt;"",H80,VLOOKUP(G80,'Payment Terms'!$C$5:$E$24,3,FALSE)+C80),"")</f>
        <v>44010</v>
      </c>
      <c r="J80" s="20">
        <f t="shared" si="3"/>
        <v>0</v>
      </c>
      <c r="K80" s="16"/>
      <c r="L80" s="17"/>
      <c r="M80" s="16"/>
      <c r="N80" s="17"/>
      <c r="O80" s="16"/>
      <c r="P80" s="17"/>
      <c r="Q80" s="16"/>
      <c r="R80" s="17"/>
      <c r="S80" s="16"/>
      <c r="T80" s="17"/>
    </row>
    <row r="81" spans="2:20" x14ac:dyDescent="0.25">
      <c r="B81" s="9">
        <v>76</v>
      </c>
      <c r="C81" s="17">
        <f t="shared" si="2"/>
        <v>43982</v>
      </c>
      <c r="D81" s="15" t="s">
        <v>227</v>
      </c>
      <c r="E81" s="15" t="s">
        <v>228</v>
      </c>
      <c r="F81" s="16">
        <v>1062</v>
      </c>
      <c r="G81" s="15" t="s">
        <v>12</v>
      </c>
      <c r="H81" s="15"/>
      <c r="I81" s="17">
        <f>IF(E81&lt;&gt;"",IF(H81&lt;&gt;"",H81,VLOOKUP(G81,'Payment Terms'!$C$5:$E$24,3,FALSE)+C81),"")</f>
        <v>44012</v>
      </c>
      <c r="J81" s="20">
        <f t="shared" si="3"/>
        <v>0</v>
      </c>
      <c r="K81" s="16"/>
      <c r="L81" s="17"/>
      <c r="M81" s="16"/>
      <c r="N81" s="17"/>
      <c r="O81" s="16"/>
      <c r="P81" s="17"/>
      <c r="Q81" s="16"/>
      <c r="R81" s="17"/>
      <c r="S81" s="16"/>
      <c r="T81" s="17"/>
    </row>
    <row r="82" spans="2:20" x14ac:dyDescent="0.25">
      <c r="B82" s="9">
        <v>77</v>
      </c>
      <c r="C82" s="17">
        <f t="shared" si="2"/>
        <v>43984</v>
      </c>
      <c r="D82" s="15" t="s">
        <v>229</v>
      </c>
      <c r="E82" s="15" t="s">
        <v>230</v>
      </c>
      <c r="F82" s="16">
        <v>1063</v>
      </c>
      <c r="G82" s="15" t="s">
        <v>12</v>
      </c>
      <c r="H82" s="15"/>
      <c r="I82" s="17">
        <f>IF(E82&lt;&gt;"",IF(H82&lt;&gt;"",H82,VLOOKUP(G82,'Payment Terms'!$C$5:$E$24,3,FALSE)+C82),"")</f>
        <v>44014</v>
      </c>
      <c r="J82" s="20">
        <f t="shared" si="3"/>
        <v>0</v>
      </c>
      <c r="K82" s="16"/>
      <c r="L82" s="17"/>
      <c r="M82" s="16"/>
      <c r="N82" s="17"/>
      <c r="O82" s="16"/>
      <c r="P82" s="17"/>
      <c r="Q82" s="16"/>
      <c r="R82" s="17"/>
      <c r="S82" s="16"/>
      <c r="T82" s="17"/>
    </row>
    <row r="83" spans="2:20" x14ac:dyDescent="0.25">
      <c r="B83" s="9">
        <v>78</v>
      </c>
      <c r="C83" s="17">
        <f t="shared" si="2"/>
        <v>43986</v>
      </c>
      <c r="D83" s="15" t="s">
        <v>231</v>
      </c>
      <c r="E83" s="15" t="s">
        <v>232</v>
      </c>
      <c r="F83" s="16">
        <v>1064</v>
      </c>
      <c r="G83" s="15" t="s">
        <v>12</v>
      </c>
      <c r="H83" s="15"/>
      <c r="I83" s="17">
        <f>IF(E83&lt;&gt;"",IF(H83&lt;&gt;"",H83,VLOOKUP(G83,'Payment Terms'!$C$5:$E$24,3,FALSE)+C83),"")</f>
        <v>44016</v>
      </c>
      <c r="J83" s="20">
        <f t="shared" si="3"/>
        <v>0</v>
      </c>
      <c r="K83" s="16"/>
      <c r="L83" s="17"/>
      <c r="M83" s="16"/>
      <c r="N83" s="17"/>
      <c r="O83" s="16"/>
      <c r="P83" s="17"/>
      <c r="Q83" s="16"/>
      <c r="R83" s="17"/>
      <c r="S83" s="16"/>
      <c r="T83" s="17"/>
    </row>
    <row r="84" spans="2:20" x14ac:dyDescent="0.25">
      <c r="B84" s="9">
        <v>79</v>
      </c>
      <c r="C84" s="17">
        <f t="shared" ref="C84:C105" si="4">C83+2</f>
        <v>43988</v>
      </c>
      <c r="D84" s="15" t="s">
        <v>233</v>
      </c>
      <c r="E84" s="15" t="s">
        <v>234</v>
      </c>
      <c r="F84" s="16">
        <v>1065</v>
      </c>
      <c r="G84" s="15" t="s">
        <v>12</v>
      </c>
      <c r="H84" s="15"/>
      <c r="I84" s="17">
        <f>IF(E84&lt;&gt;"",IF(H84&lt;&gt;"",H84,VLOOKUP(G84,'Payment Terms'!$C$5:$E$24,3,FALSE)+C84),"")</f>
        <v>44018</v>
      </c>
      <c r="J84" s="20">
        <f t="shared" si="3"/>
        <v>0</v>
      </c>
      <c r="K84" s="16"/>
      <c r="L84" s="17"/>
      <c r="M84" s="16"/>
      <c r="N84" s="17"/>
      <c r="O84" s="16"/>
      <c r="P84" s="17"/>
      <c r="Q84" s="16"/>
      <c r="R84" s="17"/>
      <c r="S84" s="16"/>
      <c r="T84" s="17"/>
    </row>
    <row r="85" spans="2:20" x14ac:dyDescent="0.25">
      <c r="B85" s="9">
        <v>80</v>
      </c>
      <c r="C85" s="17">
        <f t="shared" si="4"/>
        <v>43990</v>
      </c>
      <c r="D85" s="15" t="s">
        <v>235</v>
      </c>
      <c r="E85" s="15" t="s">
        <v>236</v>
      </c>
      <c r="F85" s="16">
        <v>1066</v>
      </c>
      <c r="G85" s="15" t="s">
        <v>12</v>
      </c>
      <c r="H85" s="15"/>
      <c r="I85" s="17">
        <f>IF(E85&lt;&gt;"",IF(H85&lt;&gt;"",H85,VLOOKUP(G85,'Payment Terms'!$C$5:$E$24,3,FALSE)+C85),"")</f>
        <v>44020</v>
      </c>
      <c r="J85" s="20">
        <f t="shared" si="3"/>
        <v>0</v>
      </c>
      <c r="K85" s="16"/>
      <c r="L85" s="17"/>
      <c r="M85" s="16"/>
      <c r="N85" s="17"/>
      <c r="O85" s="16"/>
      <c r="P85" s="17"/>
      <c r="Q85" s="16"/>
      <c r="R85" s="17"/>
      <c r="S85" s="16"/>
      <c r="T85" s="17"/>
    </row>
    <row r="86" spans="2:20" x14ac:dyDescent="0.25">
      <c r="B86" s="9">
        <v>81</v>
      </c>
      <c r="C86" s="17">
        <f t="shared" si="4"/>
        <v>43992</v>
      </c>
      <c r="D86" s="15" t="s">
        <v>237</v>
      </c>
      <c r="E86" s="15" t="s">
        <v>238</v>
      </c>
      <c r="F86" s="16">
        <v>1067</v>
      </c>
      <c r="G86" s="15" t="s">
        <v>12</v>
      </c>
      <c r="H86" s="15"/>
      <c r="I86" s="17">
        <f>IF(E86&lt;&gt;"",IF(H86&lt;&gt;"",H86,VLOOKUP(G86,'Payment Terms'!$C$5:$E$24,3,FALSE)+C86),"")</f>
        <v>44022</v>
      </c>
      <c r="J86" s="20">
        <f t="shared" si="3"/>
        <v>0</v>
      </c>
      <c r="K86" s="16"/>
      <c r="L86" s="17"/>
      <c r="M86" s="16"/>
      <c r="N86" s="17"/>
      <c r="O86" s="16"/>
      <c r="P86" s="17"/>
      <c r="Q86" s="16"/>
      <c r="R86" s="17"/>
      <c r="S86" s="16"/>
      <c r="T86" s="17"/>
    </row>
    <row r="87" spans="2:20" x14ac:dyDescent="0.25">
      <c r="B87" s="9">
        <v>82</v>
      </c>
      <c r="C87" s="17">
        <f t="shared" si="4"/>
        <v>43994</v>
      </c>
      <c r="D87" s="15" t="s">
        <v>239</v>
      </c>
      <c r="E87" s="15" t="s">
        <v>240</v>
      </c>
      <c r="F87" s="16">
        <v>1068</v>
      </c>
      <c r="G87" s="15" t="s">
        <v>12</v>
      </c>
      <c r="H87" s="15"/>
      <c r="I87" s="17">
        <f>IF(E87&lt;&gt;"",IF(H87&lt;&gt;"",H87,VLOOKUP(G87,'Payment Terms'!$C$5:$E$24,3,FALSE)+C87),"")</f>
        <v>44024</v>
      </c>
      <c r="J87" s="20">
        <f t="shared" si="3"/>
        <v>0</v>
      </c>
      <c r="K87" s="16"/>
      <c r="L87" s="17"/>
      <c r="M87" s="16"/>
      <c r="N87" s="17"/>
      <c r="O87" s="16"/>
      <c r="P87" s="17"/>
      <c r="Q87" s="16"/>
      <c r="R87" s="17"/>
      <c r="S87" s="16"/>
      <c r="T87" s="17"/>
    </row>
    <row r="88" spans="2:20" x14ac:dyDescent="0.25">
      <c r="B88" s="9">
        <v>83</v>
      </c>
      <c r="C88" s="17">
        <f t="shared" si="4"/>
        <v>43996</v>
      </c>
      <c r="D88" s="15" t="s">
        <v>241</v>
      </c>
      <c r="E88" s="15" t="s">
        <v>242</v>
      </c>
      <c r="F88" s="16">
        <v>1069</v>
      </c>
      <c r="G88" s="15" t="s">
        <v>12</v>
      </c>
      <c r="H88" s="15"/>
      <c r="I88" s="17">
        <f>IF(E88&lt;&gt;"",IF(H88&lt;&gt;"",H88,VLOOKUP(G88,'Payment Terms'!$C$5:$E$24,3,FALSE)+C88),"")</f>
        <v>44026</v>
      </c>
      <c r="J88" s="20">
        <f t="shared" si="3"/>
        <v>0</v>
      </c>
      <c r="K88" s="16"/>
      <c r="L88" s="17"/>
      <c r="M88" s="16"/>
      <c r="N88" s="17"/>
      <c r="O88" s="16"/>
      <c r="P88" s="17"/>
      <c r="Q88" s="16"/>
      <c r="R88" s="17"/>
      <c r="S88" s="16"/>
      <c r="T88" s="17"/>
    </row>
    <row r="89" spans="2:20" x14ac:dyDescent="0.25">
      <c r="B89" s="9">
        <v>84</v>
      </c>
      <c r="C89" s="17">
        <f t="shared" si="4"/>
        <v>43998</v>
      </c>
      <c r="D89" s="15" t="s">
        <v>243</v>
      </c>
      <c r="E89" s="15" t="s">
        <v>244</v>
      </c>
      <c r="F89" s="16">
        <v>1070</v>
      </c>
      <c r="G89" s="15" t="s">
        <v>12</v>
      </c>
      <c r="H89" s="15"/>
      <c r="I89" s="17">
        <f>IF(E89&lt;&gt;"",IF(H89&lt;&gt;"",H89,VLOOKUP(G89,'Payment Terms'!$C$5:$E$24,3,FALSE)+C89),"")</f>
        <v>44028</v>
      </c>
      <c r="J89" s="20">
        <f t="shared" si="3"/>
        <v>0</v>
      </c>
      <c r="K89" s="16"/>
      <c r="L89" s="17"/>
      <c r="M89" s="16"/>
      <c r="N89" s="17"/>
      <c r="O89" s="16"/>
      <c r="P89" s="17"/>
      <c r="Q89" s="16"/>
      <c r="R89" s="17"/>
      <c r="S89" s="16"/>
      <c r="T89" s="17"/>
    </row>
    <row r="90" spans="2:20" x14ac:dyDescent="0.25">
      <c r="B90" s="9">
        <v>85</v>
      </c>
      <c r="C90" s="17">
        <f t="shared" si="4"/>
        <v>44000</v>
      </c>
      <c r="D90" s="15" t="s">
        <v>245</v>
      </c>
      <c r="E90" s="15" t="s">
        <v>246</v>
      </c>
      <c r="F90" s="16">
        <v>1071</v>
      </c>
      <c r="G90" s="15" t="s">
        <v>12</v>
      </c>
      <c r="H90" s="15"/>
      <c r="I90" s="17">
        <f>IF(E90&lt;&gt;"",IF(H90&lt;&gt;"",H90,VLOOKUP(G90,'Payment Terms'!$C$5:$E$24,3,FALSE)+C90),"")</f>
        <v>44030</v>
      </c>
      <c r="J90" s="20">
        <f t="shared" si="3"/>
        <v>0</v>
      </c>
      <c r="K90" s="16"/>
      <c r="L90" s="17"/>
      <c r="M90" s="16"/>
      <c r="N90" s="17"/>
      <c r="O90" s="16"/>
      <c r="P90" s="17"/>
      <c r="Q90" s="16"/>
      <c r="R90" s="17"/>
      <c r="S90" s="16"/>
      <c r="T90" s="17"/>
    </row>
    <row r="91" spans="2:20" x14ac:dyDescent="0.25">
      <c r="B91" s="9">
        <v>86</v>
      </c>
      <c r="C91" s="17">
        <f t="shared" si="4"/>
        <v>44002</v>
      </c>
      <c r="D91" s="15" t="s">
        <v>247</v>
      </c>
      <c r="E91" s="15" t="s">
        <v>248</v>
      </c>
      <c r="F91" s="16">
        <v>1072</v>
      </c>
      <c r="G91" s="15" t="s">
        <v>12</v>
      </c>
      <c r="H91" s="15"/>
      <c r="I91" s="17">
        <f>IF(E91&lt;&gt;"",IF(H91&lt;&gt;"",H91,VLOOKUP(G91,'Payment Terms'!$C$5:$E$24,3,FALSE)+C91),"")</f>
        <v>44032</v>
      </c>
      <c r="J91" s="20">
        <f t="shared" si="3"/>
        <v>0</v>
      </c>
      <c r="K91" s="16"/>
      <c r="L91" s="17"/>
      <c r="M91" s="16"/>
      <c r="N91" s="17"/>
      <c r="O91" s="16"/>
      <c r="P91" s="17"/>
      <c r="Q91" s="16"/>
      <c r="R91" s="17"/>
      <c r="S91" s="16"/>
      <c r="T91" s="17"/>
    </row>
    <row r="92" spans="2:20" x14ac:dyDescent="0.25">
      <c r="B92" s="9">
        <v>87</v>
      </c>
      <c r="C92" s="17">
        <f t="shared" si="4"/>
        <v>44004</v>
      </c>
      <c r="D92" s="15" t="s">
        <v>249</v>
      </c>
      <c r="E92" s="15" t="s">
        <v>250</v>
      </c>
      <c r="F92" s="16">
        <v>1073</v>
      </c>
      <c r="G92" s="15" t="s">
        <v>12</v>
      </c>
      <c r="H92" s="15"/>
      <c r="I92" s="17">
        <f>IF(E92&lt;&gt;"",IF(H92&lt;&gt;"",H92,VLOOKUP(G92,'Payment Terms'!$C$5:$E$24,3,FALSE)+C92),"")</f>
        <v>44034</v>
      </c>
      <c r="J92" s="20">
        <f t="shared" si="3"/>
        <v>0</v>
      </c>
      <c r="K92" s="16"/>
      <c r="L92" s="17"/>
      <c r="M92" s="16"/>
      <c r="N92" s="17"/>
      <c r="O92" s="16"/>
      <c r="P92" s="17"/>
      <c r="Q92" s="16"/>
      <c r="R92" s="17"/>
      <c r="S92" s="16"/>
      <c r="T92" s="17"/>
    </row>
    <row r="93" spans="2:20" x14ac:dyDescent="0.25">
      <c r="B93" s="9">
        <v>88</v>
      </c>
      <c r="C93" s="17">
        <f t="shared" si="4"/>
        <v>44006</v>
      </c>
      <c r="D93" s="15" t="s">
        <v>251</v>
      </c>
      <c r="E93" s="15" t="s">
        <v>252</v>
      </c>
      <c r="F93" s="16">
        <v>1074</v>
      </c>
      <c r="G93" s="15" t="s">
        <v>12</v>
      </c>
      <c r="H93" s="15"/>
      <c r="I93" s="17">
        <f>IF(E93&lt;&gt;"",IF(H93&lt;&gt;"",H93,VLOOKUP(G93,'Payment Terms'!$C$5:$E$24,3,FALSE)+C93),"")</f>
        <v>44036</v>
      </c>
      <c r="J93" s="20">
        <f t="shared" si="3"/>
        <v>0</v>
      </c>
      <c r="K93" s="16"/>
      <c r="L93" s="17"/>
      <c r="M93" s="16"/>
      <c r="N93" s="17"/>
      <c r="O93" s="16"/>
      <c r="P93" s="17"/>
      <c r="Q93" s="16"/>
      <c r="R93" s="17"/>
      <c r="S93" s="16"/>
      <c r="T93" s="17"/>
    </row>
    <row r="94" spans="2:20" x14ac:dyDescent="0.25">
      <c r="B94" s="9">
        <v>89</v>
      </c>
      <c r="C94" s="17">
        <f t="shared" si="4"/>
        <v>44008</v>
      </c>
      <c r="D94" s="15" t="s">
        <v>253</v>
      </c>
      <c r="E94" s="15" t="s">
        <v>254</v>
      </c>
      <c r="F94" s="16">
        <v>1075</v>
      </c>
      <c r="G94" s="15" t="s">
        <v>12</v>
      </c>
      <c r="H94" s="15"/>
      <c r="I94" s="17">
        <f>IF(E94&lt;&gt;"",IF(H94&lt;&gt;"",H94,VLOOKUP(G94,'Payment Terms'!$C$5:$E$24,3,FALSE)+C94),"")</f>
        <v>44038</v>
      </c>
      <c r="J94" s="20">
        <f t="shared" si="3"/>
        <v>0</v>
      </c>
      <c r="K94" s="16"/>
      <c r="L94" s="17"/>
      <c r="M94" s="16"/>
      <c r="N94" s="17"/>
      <c r="O94" s="16"/>
      <c r="P94" s="17"/>
      <c r="Q94" s="16"/>
      <c r="R94" s="17"/>
      <c r="S94" s="16"/>
      <c r="T94" s="17"/>
    </row>
    <row r="95" spans="2:20" x14ac:dyDescent="0.25">
      <c r="B95" s="9">
        <v>90</v>
      </c>
      <c r="C95" s="17">
        <f t="shared" si="4"/>
        <v>44010</v>
      </c>
      <c r="D95" s="15" t="s">
        <v>255</v>
      </c>
      <c r="E95" s="15" t="s">
        <v>256</v>
      </c>
      <c r="F95" s="16">
        <v>1076</v>
      </c>
      <c r="G95" s="15" t="s">
        <v>12</v>
      </c>
      <c r="H95" s="15"/>
      <c r="I95" s="17">
        <f>IF(E95&lt;&gt;"",IF(H95&lt;&gt;"",H95,VLOOKUP(G95,'Payment Terms'!$C$5:$E$24,3,FALSE)+C95),"")</f>
        <v>44040</v>
      </c>
      <c r="J95" s="20">
        <f t="shared" si="3"/>
        <v>0</v>
      </c>
      <c r="K95" s="16"/>
      <c r="L95" s="17"/>
      <c r="M95" s="16"/>
      <c r="N95" s="17"/>
      <c r="O95" s="16"/>
      <c r="P95" s="17"/>
      <c r="Q95" s="16"/>
      <c r="R95" s="17"/>
      <c r="S95" s="16"/>
      <c r="T95" s="17"/>
    </row>
    <row r="96" spans="2:20" x14ac:dyDescent="0.25">
      <c r="B96" s="9">
        <v>91</v>
      </c>
      <c r="C96" s="17">
        <f t="shared" si="4"/>
        <v>44012</v>
      </c>
      <c r="D96" s="15" t="s">
        <v>257</v>
      </c>
      <c r="E96" s="15" t="s">
        <v>258</v>
      </c>
      <c r="F96" s="16">
        <v>1077</v>
      </c>
      <c r="G96" s="15" t="s">
        <v>12</v>
      </c>
      <c r="H96" s="15"/>
      <c r="I96" s="17">
        <f>IF(E96&lt;&gt;"",IF(H96&lt;&gt;"",H96,VLOOKUP(G96,'Payment Terms'!$C$5:$E$24,3,FALSE)+C96),"")</f>
        <v>44042</v>
      </c>
      <c r="J96" s="20">
        <f t="shared" si="3"/>
        <v>0</v>
      </c>
      <c r="K96" s="16"/>
      <c r="L96" s="17"/>
      <c r="M96" s="16"/>
      <c r="N96" s="17"/>
      <c r="O96" s="16"/>
      <c r="P96" s="17"/>
      <c r="Q96" s="16"/>
      <c r="R96" s="17"/>
      <c r="S96" s="16"/>
      <c r="T96" s="17"/>
    </row>
    <row r="97" spans="2:20" x14ac:dyDescent="0.25">
      <c r="B97" s="9">
        <v>92</v>
      </c>
      <c r="C97" s="17">
        <f t="shared" si="4"/>
        <v>44014</v>
      </c>
      <c r="D97" s="15" t="s">
        <v>259</v>
      </c>
      <c r="E97" s="15" t="s">
        <v>260</v>
      </c>
      <c r="F97" s="16">
        <v>1078</v>
      </c>
      <c r="G97" s="15" t="s">
        <v>12</v>
      </c>
      <c r="H97" s="15"/>
      <c r="I97" s="17">
        <f>IF(E97&lt;&gt;"",IF(H97&lt;&gt;"",H97,VLOOKUP(G97,'Payment Terms'!$C$5:$E$24,3,FALSE)+C97),"")</f>
        <v>44044</v>
      </c>
      <c r="J97" s="20">
        <f t="shared" si="3"/>
        <v>0</v>
      </c>
      <c r="K97" s="16"/>
      <c r="L97" s="17"/>
      <c r="M97" s="16"/>
      <c r="N97" s="17"/>
      <c r="O97" s="16"/>
      <c r="P97" s="17"/>
      <c r="Q97" s="16"/>
      <c r="R97" s="17"/>
      <c r="S97" s="16"/>
      <c r="T97" s="17"/>
    </row>
    <row r="98" spans="2:20" x14ac:dyDescent="0.25">
      <c r="B98" s="9">
        <v>93</v>
      </c>
      <c r="C98" s="17">
        <f t="shared" si="4"/>
        <v>44016</v>
      </c>
      <c r="D98" s="15" t="s">
        <v>261</v>
      </c>
      <c r="E98" s="15" t="s">
        <v>262</v>
      </c>
      <c r="F98" s="16">
        <v>1079</v>
      </c>
      <c r="G98" s="15" t="s">
        <v>12</v>
      </c>
      <c r="H98" s="15"/>
      <c r="I98" s="17">
        <f>IF(E98&lt;&gt;"",IF(H98&lt;&gt;"",H98,VLOOKUP(G98,'Payment Terms'!$C$5:$E$24,3,FALSE)+C98),"")</f>
        <v>44046</v>
      </c>
      <c r="J98" s="20">
        <f t="shared" si="3"/>
        <v>0</v>
      </c>
      <c r="K98" s="16"/>
      <c r="L98" s="17"/>
      <c r="M98" s="16"/>
      <c r="N98" s="17"/>
      <c r="O98" s="16"/>
      <c r="P98" s="17"/>
      <c r="Q98" s="16"/>
      <c r="R98" s="17"/>
      <c r="S98" s="16"/>
      <c r="T98" s="17"/>
    </row>
    <row r="99" spans="2:20" x14ac:dyDescent="0.25">
      <c r="B99" s="9">
        <v>94</v>
      </c>
      <c r="C99" s="17">
        <f t="shared" si="4"/>
        <v>44018</v>
      </c>
      <c r="D99" s="15" t="s">
        <v>263</v>
      </c>
      <c r="E99" s="15" t="s">
        <v>264</v>
      </c>
      <c r="F99" s="16">
        <v>1080</v>
      </c>
      <c r="G99" s="15" t="s">
        <v>12</v>
      </c>
      <c r="H99" s="15"/>
      <c r="I99" s="17">
        <f>IF(E99&lt;&gt;"",IF(H99&lt;&gt;"",H99,VLOOKUP(G99,'Payment Terms'!$C$5:$E$24,3,FALSE)+C99),"")</f>
        <v>44048</v>
      </c>
      <c r="J99" s="20">
        <f t="shared" si="3"/>
        <v>0</v>
      </c>
      <c r="K99" s="16"/>
      <c r="L99" s="17"/>
      <c r="M99" s="16"/>
      <c r="N99" s="17"/>
      <c r="O99" s="16"/>
      <c r="P99" s="17"/>
      <c r="Q99" s="16"/>
      <c r="R99" s="17"/>
      <c r="S99" s="16"/>
      <c r="T99" s="17"/>
    </row>
    <row r="100" spans="2:20" x14ac:dyDescent="0.25">
      <c r="B100" s="9">
        <v>95</v>
      </c>
      <c r="C100" s="17">
        <f t="shared" si="4"/>
        <v>44020</v>
      </c>
      <c r="D100" s="15" t="s">
        <v>265</v>
      </c>
      <c r="E100" s="15" t="s">
        <v>266</v>
      </c>
      <c r="F100" s="16">
        <v>1081</v>
      </c>
      <c r="G100" s="15" t="s">
        <v>12</v>
      </c>
      <c r="H100" s="15"/>
      <c r="I100" s="17">
        <f>IF(E100&lt;&gt;"",IF(H100&lt;&gt;"",H100,VLOOKUP(G100,'Payment Terms'!$C$5:$E$24,3,FALSE)+C100),"")</f>
        <v>44050</v>
      </c>
      <c r="J100" s="20">
        <f t="shared" si="3"/>
        <v>0</v>
      </c>
      <c r="K100" s="16"/>
      <c r="L100" s="17"/>
      <c r="M100" s="16"/>
      <c r="N100" s="17"/>
      <c r="O100" s="16"/>
      <c r="P100" s="17"/>
      <c r="Q100" s="16"/>
      <c r="R100" s="17"/>
      <c r="S100" s="16"/>
      <c r="T100" s="17"/>
    </row>
    <row r="101" spans="2:20" x14ac:dyDescent="0.25">
      <c r="B101" s="9">
        <v>96</v>
      </c>
      <c r="C101" s="17">
        <f t="shared" si="4"/>
        <v>44022</v>
      </c>
      <c r="D101" s="15" t="s">
        <v>267</v>
      </c>
      <c r="E101" s="15" t="s">
        <v>268</v>
      </c>
      <c r="F101" s="16">
        <v>1082</v>
      </c>
      <c r="G101" s="15" t="s">
        <v>12</v>
      </c>
      <c r="H101" s="15"/>
      <c r="I101" s="17">
        <f>IF(E101&lt;&gt;"",IF(H101&lt;&gt;"",H101,VLOOKUP(G101,'Payment Terms'!$C$5:$E$24,3,FALSE)+C101),"")</f>
        <v>44052</v>
      </c>
      <c r="J101" s="20">
        <f t="shared" si="3"/>
        <v>0</v>
      </c>
      <c r="K101" s="16"/>
      <c r="L101" s="17"/>
      <c r="M101" s="16"/>
      <c r="N101" s="17"/>
      <c r="O101" s="16"/>
      <c r="P101" s="17"/>
      <c r="Q101" s="16"/>
      <c r="R101" s="17"/>
      <c r="S101" s="16"/>
      <c r="T101" s="17"/>
    </row>
    <row r="102" spans="2:20" x14ac:dyDescent="0.25">
      <c r="B102" s="9">
        <v>97</v>
      </c>
      <c r="C102" s="17">
        <f t="shared" si="4"/>
        <v>44024</v>
      </c>
      <c r="D102" s="15" t="s">
        <v>269</v>
      </c>
      <c r="E102" s="15" t="s">
        <v>270</v>
      </c>
      <c r="F102" s="16">
        <v>1083</v>
      </c>
      <c r="G102" s="15" t="s">
        <v>12</v>
      </c>
      <c r="H102" s="15"/>
      <c r="I102" s="17">
        <f>IF(E102&lt;&gt;"",IF(H102&lt;&gt;"",H102,VLOOKUP(G102,'Payment Terms'!$C$5:$E$24,3,FALSE)+C102),"")</f>
        <v>44054</v>
      </c>
      <c r="J102" s="20">
        <f t="shared" si="3"/>
        <v>0</v>
      </c>
      <c r="K102" s="16"/>
      <c r="L102" s="17"/>
      <c r="M102" s="16"/>
      <c r="N102" s="17"/>
      <c r="O102" s="16"/>
      <c r="P102" s="17"/>
      <c r="Q102" s="16"/>
      <c r="R102" s="17"/>
      <c r="S102" s="16"/>
      <c r="T102" s="17"/>
    </row>
    <row r="103" spans="2:20" x14ac:dyDescent="0.25">
      <c r="B103" s="9">
        <v>98</v>
      </c>
      <c r="C103" s="17">
        <f t="shared" si="4"/>
        <v>44026</v>
      </c>
      <c r="D103" s="15" t="s">
        <v>271</v>
      </c>
      <c r="E103" s="15" t="s">
        <v>272</v>
      </c>
      <c r="F103" s="16">
        <v>1084</v>
      </c>
      <c r="G103" s="15" t="s">
        <v>12</v>
      </c>
      <c r="H103" s="15"/>
      <c r="I103" s="17">
        <f>IF(E103&lt;&gt;"",IF(H103&lt;&gt;"",H103,VLOOKUP(G103,'Payment Terms'!$C$5:$E$24,3,FALSE)+C103),"")</f>
        <v>44056</v>
      </c>
      <c r="J103" s="20">
        <f t="shared" si="3"/>
        <v>0</v>
      </c>
      <c r="K103" s="16"/>
      <c r="L103" s="17"/>
      <c r="M103" s="16"/>
      <c r="N103" s="17"/>
      <c r="O103" s="16"/>
      <c r="P103" s="17"/>
      <c r="Q103" s="16"/>
      <c r="R103" s="17"/>
      <c r="S103" s="16"/>
      <c r="T103" s="17"/>
    </row>
    <row r="104" spans="2:20" x14ac:dyDescent="0.25">
      <c r="B104" s="9">
        <v>99</v>
      </c>
      <c r="C104" s="17">
        <f t="shared" si="4"/>
        <v>44028</v>
      </c>
      <c r="D104" s="15" t="s">
        <v>273</v>
      </c>
      <c r="E104" s="15" t="s">
        <v>274</v>
      </c>
      <c r="F104" s="16">
        <v>1085</v>
      </c>
      <c r="G104" s="15" t="s">
        <v>12</v>
      </c>
      <c r="H104" s="15"/>
      <c r="I104" s="17">
        <f>IF(E104&lt;&gt;"",IF(H104&lt;&gt;"",H104,VLOOKUP(G104,'Payment Terms'!$C$5:$E$24,3,FALSE)+C104),"")</f>
        <v>44058</v>
      </c>
      <c r="J104" s="20">
        <f t="shared" si="3"/>
        <v>0</v>
      </c>
      <c r="K104" s="16"/>
      <c r="L104" s="17"/>
      <c r="M104" s="16"/>
      <c r="N104" s="17"/>
      <c r="O104" s="16"/>
      <c r="P104" s="17"/>
      <c r="Q104" s="16"/>
      <c r="R104" s="17"/>
      <c r="S104" s="16"/>
      <c r="T104" s="17"/>
    </row>
    <row r="105" spans="2:20" x14ac:dyDescent="0.25">
      <c r="B105" s="9">
        <v>100</v>
      </c>
      <c r="C105" s="17">
        <f t="shared" si="4"/>
        <v>44030</v>
      </c>
      <c r="D105" s="15" t="s">
        <v>275</v>
      </c>
      <c r="E105" s="15" t="s">
        <v>276</v>
      </c>
      <c r="F105" s="16">
        <v>1086</v>
      </c>
      <c r="G105" s="15" t="s">
        <v>12</v>
      </c>
      <c r="H105" s="15"/>
      <c r="I105" s="17">
        <f>IF(E105&lt;&gt;"",IF(H105&lt;&gt;"",H105,VLOOKUP(G105,'Payment Terms'!$C$5:$E$24,3,FALSE)+C105),"")</f>
        <v>44060</v>
      </c>
      <c r="J105" s="20">
        <f t="shared" si="3"/>
        <v>0</v>
      </c>
      <c r="K105" s="16"/>
      <c r="L105" s="17"/>
      <c r="M105" s="16"/>
      <c r="N105" s="17"/>
      <c r="O105" s="16"/>
      <c r="P105" s="17"/>
      <c r="Q105" s="16"/>
      <c r="R105" s="17"/>
      <c r="S105" s="16"/>
      <c r="T105" s="17"/>
    </row>
    <row r="106" spans="2:20" x14ac:dyDescent="0.25"/>
    <row r="107" spans="2:20" x14ac:dyDescent="0.25">
      <c r="B107" s="1" t="s">
        <v>300</v>
      </c>
    </row>
    <row r="108" spans="2:20" x14ac:dyDescent="0.25"/>
  </sheetData>
  <conditionalFormatting sqref="H6:H105">
    <cfRule type="expression" dxfId="0" priority="1">
      <formula>$G6="Fixed Date"</formula>
    </cfRule>
  </conditionalFormatting>
  <dataValidations count="2">
    <dataValidation type="list" allowBlank="1" showInputMessage="1" showErrorMessage="1" sqref="E6:E105">
      <formula1>CustomerList</formula1>
    </dataValidation>
    <dataValidation type="list" allowBlank="1" showInputMessage="1" showErrorMessage="1" sqref="H18:H105 G6:G105">
      <formula1>PaymentTerm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27"/>
  <sheetViews>
    <sheetView showGridLines="0" workbookViewId="0">
      <selection activeCell="B27" sqref="B27"/>
    </sheetView>
  </sheetViews>
  <sheetFormatPr defaultColWidth="0" defaultRowHeight="14.25" zeroHeight="1" x14ac:dyDescent="0.25"/>
  <cols>
    <col min="1" max="2" width="4.7109375" style="7" customWidth="1"/>
    <col min="3" max="3" width="10.7109375" style="7" customWidth="1"/>
    <col min="4" max="4" width="40.7109375" style="7" customWidth="1"/>
    <col min="5" max="5" width="10.7109375" style="7" customWidth="1"/>
    <col min="6" max="6" width="4.7109375" style="7" customWidth="1"/>
    <col min="7" max="7" width="8.7109375" style="7" customWidth="1"/>
    <col min="8" max="8" width="0" style="7" hidden="1" customWidth="1"/>
    <col min="9" max="16384" width="8.7109375" style="7" hidden="1"/>
  </cols>
  <sheetData>
    <row r="1" spans="1:8" ht="15" thickBot="1" x14ac:dyDescent="0.3"/>
    <row r="2" spans="1:8" ht="21.75" thickTop="1" thickBot="1" x14ac:dyDescent="0.3">
      <c r="A2" s="8"/>
      <c r="B2" s="13" t="s">
        <v>20</v>
      </c>
      <c r="C2" s="8"/>
      <c r="D2" s="8"/>
      <c r="E2" s="8"/>
      <c r="F2" s="8"/>
      <c r="G2" s="8"/>
      <c r="H2" s="8"/>
    </row>
    <row r="3" spans="1:8" ht="15" thickTop="1" x14ac:dyDescent="0.25"/>
    <row r="4" spans="1:8" x14ac:dyDescent="0.25">
      <c r="B4" s="37" t="s">
        <v>1</v>
      </c>
      <c r="C4" s="37" t="s">
        <v>7</v>
      </c>
      <c r="D4" s="37" t="s">
        <v>18</v>
      </c>
      <c r="E4" s="37" t="s">
        <v>19</v>
      </c>
    </row>
    <row r="5" spans="1:8" x14ac:dyDescent="0.25">
      <c r="B5" s="9">
        <v>1</v>
      </c>
      <c r="C5" s="10" t="s">
        <v>139</v>
      </c>
      <c r="D5" s="11"/>
      <c r="E5" s="12"/>
    </row>
    <row r="6" spans="1:8" x14ac:dyDescent="0.25">
      <c r="B6" s="9">
        <v>2</v>
      </c>
      <c r="C6" s="10" t="s">
        <v>8</v>
      </c>
      <c r="D6" s="10" t="s">
        <v>9</v>
      </c>
      <c r="E6" s="9">
        <v>7</v>
      </c>
    </row>
    <row r="7" spans="1:8" x14ac:dyDescent="0.25">
      <c r="B7" s="9">
        <v>3</v>
      </c>
      <c r="C7" s="10" t="s">
        <v>10</v>
      </c>
      <c r="D7" s="10" t="s">
        <v>11</v>
      </c>
      <c r="E7" s="9">
        <v>10</v>
      </c>
    </row>
    <row r="8" spans="1:8" x14ac:dyDescent="0.25">
      <c r="B8" s="9">
        <v>4</v>
      </c>
      <c r="C8" s="10" t="s">
        <v>12</v>
      </c>
      <c r="D8" s="10" t="s">
        <v>13</v>
      </c>
      <c r="E8" s="9">
        <v>30</v>
      </c>
    </row>
    <row r="9" spans="1:8" x14ac:dyDescent="0.25">
      <c r="B9" s="9">
        <v>5</v>
      </c>
      <c r="C9" s="10" t="s">
        <v>14</v>
      </c>
      <c r="D9" s="10" t="s">
        <v>15</v>
      </c>
      <c r="E9" s="9">
        <v>60</v>
      </c>
    </row>
    <row r="10" spans="1:8" x14ac:dyDescent="0.25">
      <c r="B10" s="9">
        <v>6</v>
      </c>
      <c r="C10" s="10" t="s">
        <v>16</v>
      </c>
      <c r="D10" s="10" t="s">
        <v>17</v>
      </c>
      <c r="E10" s="9">
        <v>90</v>
      </c>
    </row>
    <row r="11" spans="1:8" x14ac:dyDescent="0.25">
      <c r="B11" s="9">
        <v>7</v>
      </c>
      <c r="C11" s="10"/>
      <c r="D11" s="10"/>
      <c r="E11" s="9"/>
    </row>
    <row r="12" spans="1:8" x14ac:dyDescent="0.25">
      <c r="B12" s="9">
        <v>8</v>
      </c>
      <c r="C12" s="10"/>
      <c r="D12" s="10"/>
      <c r="E12" s="9"/>
    </row>
    <row r="13" spans="1:8" x14ac:dyDescent="0.25">
      <c r="B13" s="9">
        <v>9</v>
      </c>
      <c r="C13" s="10"/>
      <c r="D13" s="10"/>
      <c r="E13" s="9"/>
    </row>
    <row r="14" spans="1:8" x14ac:dyDescent="0.25">
      <c r="B14" s="9">
        <v>10</v>
      </c>
      <c r="C14" s="10"/>
      <c r="D14" s="10"/>
      <c r="E14" s="9"/>
    </row>
    <row r="15" spans="1:8" x14ac:dyDescent="0.25">
      <c r="B15" s="9">
        <v>11</v>
      </c>
      <c r="C15" s="10"/>
      <c r="D15" s="10"/>
      <c r="E15" s="9"/>
    </row>
    <row r="16" spans="1:8" x14ac:dyDescent="0.25">
      <c r="B16" s="9">
        <v>12</v>
      </c>
      <c r="C16" s="10"/>
      <c r="D16" s="10"/>
      <c r="E16" s="9"/>
    </row>
    <row r="17" spans="2:5" x14ac:dyDescent="0.25">
      <c r="B17" s="9">
        <v>13</v>
      </c>
      <c r="C17" s="10"/>
      <c r="D17" s="10"/>
      <c r="E17" s="9"/>
    </row>
    <row r="18" spans="2:5" x14ac:dyDescent="0.25">
      <c r="B18" s="9">
        <v>14</v>
      </c>
      <c r="C18" s="10"/>
      <c r="D18" s="10"/>
      <c r="E18" s="9"/>
    </row>
    <row r="19" spans="2:5" x14ac:dyDescent="0.25">
      <c r="B19" s="9">
        <v>15</v>
      </c>
      <c r="C19" s="10"/>
      <c r="D19" s="10"/>
      <c r="E19" s="9"/>
    </row>
    <row r="20" spans="2:5" x14ac:dyDescent="0.25">
      <c r="B20" s="9">
        <v>16</v>
      </c>
      <c r="C20" s="10"/>
      <c r="D20" s="10"/>
      <c r="E20" s="9"/>
    </row>
    <row r="21" spans="2:5" x14ac:dyDescent="0.25">
      <c r="B21" s="9">
        <v>17</v>
      </c>
      <c r="C21" s="10"/>
      <c r="D21" s="10"/>
      <c r="E21" s="9"/>
    </row>
    <row r="22" spans="2:5" x14ac:dyDescent="0.25">
      <c r="B22" s="9">
        <v>18</v>
      </c>
      <c r="C22" s="10"/>
      <c r="D22" s="10"/>
      <c r="E22" s="9"/>
    </row>
    <row r="23" spans="2:5" x14ac:dyDescent="0.25">
      <c r="B23" s="9">
        <v>19</v>
      </c>
      <c r="C23" s="10"/>
      <c r="D23" s="10"/>
      <c r="E23" s="9"/>
    </row>
    <row r="24" spans="2:5" x14ac:dyDescent="0.25">
      <c r="B24" s="9">
        <v>20</v>
      </c>
      <c r="C24" s="10"/>
      <c r="D24" s="9"/>
      <c r="E24" s="9"/>
    </row>
    <row r="25" spans="2:5" x14ac:dyDescent="0.25"/>
    <row r="26" spans="2:5" x14ac:dyDescent="0.25">
      <c r="B26" s="30" t="s">
        <v>300</v>
      </c>
    </row>
    <row r="27" spans="2:5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110"/>
  <sheetViews>
    <sheetView showGridLines="0" topLeftCell="A82" workbookViewId="0">
      <selection activeCell="B110" sqref="B110"/>
    </sheetView>
  </sheetViews>
  <sheetFormatPr defaultColWidth="0" defaultRowHeight="14.25" zeroHeight="1" x14ac:dyDescent="0.25"/>
  <cols>
    <col min="1" max="2" width="4.7109375" style="1" customWidth="1"/>
    <col min="3" max="3" width="10.7109375" style="3" customWidth="1"/>
    <col min="4" max="4" width="10.7109375" style="1" customWidth="1"/>
    <col min="5" max="5" width="25.7109375" style="1" customWidth="1"/>
    <col min="6" max="6" width="10.7109375" style="2" customWidth="1"/>
    <col min="7" max="8" width="10.7109375" style="3" customWidth="1"/>
    <col min="9" max="9" width="10.7109375" style="24" customWidth="1"/>
    <col min="10" max="10" width="10.7109375" style="26" customWidth="1"/>
    <col min="11" max="11" width="10.7109375" style="7" customWidth="1"/>
    <col min="12" max="15" width="10.7109375" style="21" customWidth="1"/>
    <col min="16" max="18" width="8.7109375" style="21" customWidth="1"/>
    <col min="19" max="16384" width="8.7109375" style="21" hidden="1"/>
  </cols>
  <sheetData>
    <row r="1" spans="1:18" ht="15" thickBot="1" x14ac:dyDescent="0.3">
      <c r="J1" s="24"/>
      <c r="K1" s="24"/>
      <c r="L1" s="24"/>
      <c r="M1" s="24"/>
      <c r="N1" s="24"/>
      <c r="O1" s="24"/>
      <c r="P1" s="24"/>
      <c r="Q1" s="24"/>
      <c r="R1" s="24"/>
    </row>
    <row r="2" spans="1:18" ht="21.75" thickTop="1" thickBot="1" x14ac:dyDescent="0.3">
      <c r="A2" s="4"/>
      <c r="B2" s="14" t="s">
        <v>279</v>
      </c>
      <c r="C2" s="6"/>
      <c r="D2" s="4"/>
      <c r="E2" s="4"/>
      <c r="F2" s="5"/>
      <c r="G2" s="6"/>
      <c r="H2" s="6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8" ht="15" thickTop="1" x14ac:dyDescent="0.25">
      <c r="J3" s="24"/>
      <c r="K3" s="24"/>
      <c r="L3" s="24"/>
      <c r="M3" s="24"/>
      <c r="N3" s="24"/>
      <c r="O3" s="24"/>
      <c r="P3" s="24"/>
      <c r="Q3" s="24"/>
      <c r="R3" s="24"/>
    </row>
    <row r="4" spans="1:18" x14ac:dyDescent="0.25">
      <c r="B4" s="1" t="s">
        <v>289</v>
      </c>
      <c r="D4" s="46">
        <f ca="1">TODAY()</f>
        <v>44683</v>
      </c>
    </row>
    <row r="5" spans="1:18" x14ac:dyDescent="0.25">
      <c r="F5" s="45">
        <f>SUM(F8:F107)</f>
        <v>109091</v>
      </c>
      <c r="H5" s="45">
        <f>SUM(H8:H107)</f>
        <v>4200</v>
      </c>
      <c r="I5" s="45">
        <f>SUM(I8:I107)</f>
        <v>104891</v>
      </c>
      <c r="J5" s="45">
        <f ca="1">SUM(J8:J107)</f>
        <v>104891</v>
      </c>
      <c r="L5" s="45">
        <f ca="1">SUM(L8:L107)</f>
        <v>0</v>
      </c>
      <c r="M5" s="45">
        <f ca="1">SUM(M8:M107)</f>
        <v>0</v>
      </c>
      <c r="N5" s="45">
        <f ca="1">SUM(N8:N107)</f>
        <v>0</v>
      </c>
      <c r="O5" s="45">
        <f ca="1">SUM(O8:O107)</f>
        <v>104891</v>
      </c>
    </row>
    <row r="6" spans="1:18" x14ac:dyDescent="0.25">
      <c r="B6" s="62" t="s">
        <v>1</v>
      </c>
      <c r="C6" s="64" t="s">
        <v>140</v>
      </c>
      <c r="D6" s="62" t="s">
        <v>3</v>
      </c>
      <c r="E6" s="62" t="s">
        <v>4</v>
      </c>
      <c r="F6" s="55" t="s">
        <v>5</v>
      </c>
      <c r="G6" s="53" t="s">
        <v>6</v>
      </c>
      <c r="H6" s="53" t="s">
        <v>280</v>
      </c>
      <c r="I6" s="55" t="s">
        <v>281</v>
      </c>
      <c r="J6" s="55" t="s">
        <v>292</v>
      </c>
      <c r="K6" s="57" t="s">
        <v>283</v>
      </c>
      <c r="L6" s="59" t="s">
        <v>288</v>
      </c>
      <c r="M6" s="60"/>
      <c r="N6" s="60"/>
      <c r="O6" s="61"/>
    </row>
    <row r="7" spans="1:18" x14ac:dyDescent="0.25">
      <c r="B7" s="63"/>
      <c r="C7" s="65"/>
      <c r="D7" s="63"/>
      <c r="E7" s="63"/>
      <c r="F7" s="56"/>
      <c r="G7" s="54"/>
      <c r="H7" s="54"/>
      <c r="I7" s="56"/>
      <c r="J7" s="56"/>
      <c r="K7" s="58"/>
      <c r="L7" s="44" t="s">
        <v>284</v>
      </c>
      <c r="M7" s="44" t="s">
        <v>285</v>
      </c>
      <c r="N7" s="44" t="s">
        <v>286</v>
      </c>
      <c r="O7" s="44" t="s">
        <v>287</v>
      </c>
    </row>
    <row r="8" spans="1:18" x14ac:dyDescent="0.25">
      <c r="B8" s="22">
        <f>IF('Invoice Log'!B6&lt;&gt;"",'Invoice Log'!B6,"")</f>
        <v>1</v>
      </c>
      <c r="C8" s="17">
        <f>IF('Invoice Log'!C6&lt;&gt;"",'Invoice Log'!C6,"")</f>
        <v>43832</v>
      </c>
      <c r="D8" s="23" t="str">
        <f>IF('Invoice Log'!D6&lt;&gt;"",'Invoice Log'!D6,"")</f>
        <v>INV001</v>
      </c>
      <c r="E8" s="23" t="str">
        <f>IF('Invoice Log'!E6&lt;&gt;"",'Invoice Log'!E6,"")</f>
        <v>Customer Name 001</v>
      </c>
      <c r="F8" s="20">
        <f>IF('Invoice Log'!F6&lt;&gt;"",'Invoice Log'!F6,"")</f>
        <v>1000</v>
      </c>
      <c r="G8" s="17">
        <f>IF('Invoice Log'!I6&lt;&gt;"",'Invoice Log'!I6,"")</f>
        <v>43842</v>
      </c>
      <c r="H8" s="20">
        <f>IF('Invoice Log'!J6&lt;&gt;"",'Invoice Log'!J6,"")</f>
        <v>1000</v>
      </c>
      <c r="I8" s="20">
        <f>IF(E8&lt;&gt;"",F8-H8,0)</f>
        <v>0</v>
      </c>
      <c r="J8" s="27">
        <f t="shared" ref="J8:J39" ca="1" si="0">IF(G8&lt;=AgingDateRef,F8-H8,0)</f>
        <v>0</v>
      </c>
      <c r="K8" s="9" t="str">
        <f t="shared" ref="K8:K39" si="1">IF(E8&lt;&gt;"",IF(I8&lt;&gt;0,IF(G8&gt;AgingDateRef,"",AgingDateRef-G8),""),"")</f>
        <v/>
      </c>
      <c r="L8" s="27" t="str">
        <f t="shared" ref="L8:L39" si="2">IF($K8&lt;&gt;"",IF($K8&lt;31,$I8,""),"")</f>
        <v/>
      </c>
      <c r="M8" s="27" t="str">
        <f t="shared" ref="M8:M39" si="3">IF($K8&lt;&gt;"",IF(AND($K8&gt;30,$K8&lt;61),$I8,""),"")</f>
        <v/>
      </c>
      <c r="N8" s="27" t="str">
        <f t="shared" ref="N8:N39" si="4">IF($K8&lt;&gt;"",IF(AND($K8&gt;60,$K8&lt;91),$I8,""),"")</f>
        <v/>
      </c>
      <c r="O8" s="27" t="str">
        <f t="shared" ref="O8:O39" si="5">IF($K8&lt;&gt;"",IF($K8&gt;90,$I8,""),"")</f>
        <v/>
      </c>
    </row>
    <row r="9" spans="1:18" x14ac:dyDescent="0.25">
      <c r="B9" s="22">
        <f>IF('Invoice Log'!B7&lt;&gt;"",'Invoice Log'!B7,"")</f>
        <v>2</v>
      </c>
      <c r="C9" s="17">
        <f>IF('Invoice Log'!C7&lt;&gt;"",'Invoice Log'!C7,"")</f>
        <v>43834</v>
      </c>
      <c r="D9" s="23" t="str">
        <f>IF('Invoice Log'!D7&lt;&gt;"",'Invoice Log'!D7,"")</f>
        <v>INV002</v>
      </c>
      <c r="E9" s="23" t="str">
        <f>IF('Invoice Log'!E7&lt;&gt;"",'Invoice Log'!E7,"")</f>
        <v>Customer Name 002</v>
      </c>
      <c r="F9" s="20">
        <f>IF('Invoice Log'!F7&lt;&gt;"",'Invoice Log'!F7,"")</f>
        <v>200</v>
      </c>
      <c r="G9" s="17">
        <f>IF('Invoice Log'!I7&lt;&gt;"",'Invoice Log'!I7,"")</f>
        <v>43833</v>
      </c>
      <c r="H9" s="20">
        <f>IF('Invoice Log'!J7&lt;&gt;"",'Invoice Log'!J7,"")</f>
        <v>200</v>
      </c>
      <c r="I9" s="20">
        <f t="shared" ref="I9:I72" si="6">IF(E9&lt;&gt;"",F9-H9,0)</f>
        <v>0</v>
      </c>
      <c r="J9" s="27">
        <f t="shared" ca="1" si="0"/>
        <v>0</v>
      </c>
      <c r="K9" s="9" t="str">
        <f t="shared" si="1"/>
        <v/>
      </c>
      <c r="L9" s="27" t="str">
        <f t="shared" si="2"/>
        <v/>
      </c>
      <c r="M9" s="27" t="str">
        <f t="shared" si="3"/>
        <v/>
      </c>
      <c r="N9" s="27" t="str">
        <f t="shared" si="4"/>
        <v/>
      </c>
      <c r="O9" s="27" t="str">
        <f t="shared" si="5"/>
        <v/>
      </c>
    </row>
    <row r="10" spans="1:18" x14ac:dyDescent="0.25">
      <c r="B10" s="22">
        <f>IF('Invoice Log'!B8&lt;&gt;"",'Invoice Log'!B8,"")</f>
        <v>3</v>
      </c>
      <c r="C10" s="17">
        <f>IF('Invoice Log'!C8&lt;&gt;"",'Invoice Log'!C8,"")</f>
        <v>43836</v>
      </c>
      <c r="D10" s="23" t="str">
        <f>IF('Invoice Log'!D8&lt;&gt;"",'Invoice Log'!D8,"")</f>
        <v>INV003</v>
      </c>
      <c r="E10" s="23" t="str">
        <f>IF('Invoice Log'!E8&lt;&gt;"",'Invoice Log'!E8,"")</f>
        <v>Customer Name 003</v>
      </c>
      <c r="F10" s="20">
        <f>IF('Invoice Log'!F8&lt;&gt;"",'Invoice Log'!F8,"")</f>
        <v>3000</v>
      </c>
      <c r="G10" s="17">
        <f>IF('Invoice Log'!I8&lt;&gt;"",'Invoice Log'!I8,"")</f>
        <v>43866</v>
      </c>
      <c r="H10" s="20">
        <f>IF('Invoice Log'!J8&lt;&gt;"",'Invoice Log'!J8,"")</f>
        <v>3000</v>
      </c>
      <c r="I10" s="20">
        <f t="shared" si="6"/>
        <v>0</v>
      </c>
      <c r="J10" s="27">
        <f t="shared" ca="1" si="0"/>
        <v>0</v>
      </c>
      <c r="K10" s="9" t="str">
        <f t="shared" si="1"/>
        <v/>
      </c>
      <c r="L10" s="27" t="str">
        <f t="shared" si="2"/>
        <v/>
      </c>
      <c r="M10" s="27" t="str">
        <f t="shared" si="3"/>
        <v/>
      </c>
      <c r="N10" s="27" t="str">
        <f t="shared" si="4"/>
        <v/>
      </c>
      <c r="O10" s="27" t="str">
        <f t="shared" si="5"/>
        <v/>
      </c>
    </row>
    <row r="11" spans="1:18" x14ac:dyDescent="0.25">
      <c r="B11" s="22">
        <f>IF('Invoice Log'!B9&lt;&gt;"",'Invoice Log'!B9,"")</f>
        <v>4</v>
      </c>
      <c r="C11" s="17">
        <f>IF('Invoice Log'!C9&lt;&gt;"",'Invoice Log'!C9,"")</f>
        <v>43838</v>
      </c>
      <c r="D11" s="23" t="str">
        <f>IF('Invoice Log'!D9&lt;&gt;"",'Invoice Log'!D9,"")</f>
        <v>INV004</v>
      </c>
      <c r="E11" s="23" t="str">
        <f>IF('Invoice Log'!E9&lt;&gt;"",'Invoice Log'!E9,"")</f>
        <v>Customer Name 004</v>
      </c>
      <c r="F11" s="20">
        <f>IF('Invoice Log'!F9&lt;&gt;"",'Invoice Log'!F9,"")</f>
        <v>250</v>
      </c>
      <c r="G11" s="17">
        <f>IF('Invoice Log'!I9&lt;&gt;"",'Invoice Log'!I9,"")</f>
        <v>43868</v>
      </c>
      <c r="H11" s="20">
        <f>IF('Invoice Log'!J9&lt;&gt;"",'Invoice Log'!J9,"")</f>
        <v>0</v>
      </c>
      <c r="I11" s="20">
        <f t="shared" si="6"/>
        <v>250</v>
      </c>
      <c r="J11" s="27">
        <f t="shared" ca="1" si="0"/>
        <v>250</v>
      </c>
      <c r="K11" s="9">
        <f t="shared" ca="1" si="1"/>
        <v>815</v>
      </c>
      <c r="L11" s="27" t="str">
        <f t="shared" ca="1" si="2"/>
        <v/>
      </c>
      <c r="M11" s="27" t="str">
        <f t="shared" ca="1" si="3"/>
        <v/>
      </c>
      <c r="N11" s="27" t="str">
        <f t="shared" ca="1" si="4"/>
        <v/>
      </c>
      <c r="O11" s="27">
        <f t="shared" ca="1" si="5"/>
        <v>250</v>
      </c>
    </row>
    <row r="12" spans="1:18" x14ac:dyDescent="0.25">
      <c r="B12" s="22">
        <f>IF('Invoice Log'!B10&lt;&gt;"",'Invoice Log'!B10,"")</f>
        <v>5</v>
      </c>
      <c r="C12" s="17">
        <f>IF('Invoice Log'!C10&lt;&gt;"",'Invoice Log'!C10,"")</f>
        <v>43840</v>
      </c>
      <c r="D12" s="23" t="str">
        <f>IF('Invoice Log'!D10&lt;&gt;"",'Invoice Log'!D10,"")</f>
        <v>INV005</v>
      </c>
      <c r="E12" s="23" t="str">
        <f>IF('Invoice Log'!E10&lt;&gt;"",'Invoice Log'!E10,"")</f>
        <v>Customer Name 005</v>
      </c>
      <c r="F12" s="20">
        <f>IF('Invoice Log'!F10&lt;&gt;"",'Invoice Log'!F10,"")</f>
        <v>2000</v>
      </c>
      <c r="G12" s="17">
        <f>IF('Invoice Log'!I10&lt;&gt;"",'Invoice Log'!I10,"")</f>
        <v>43870</v>
      </c>
      <c r="H12" s="20">
        <f>IF('Invoice Log'!J10&lt;&gt;"",'Invoice Log'!J10,"")</f>
        <v>0</v>
      </c>
      <c r="I12" s="20">
        <f t="shared" si="6"/>
        <v>2000</v>
      </c>
      <c r="J12" s="27">
        <f t="shared" ca="1" si="0"/>
        <v>2000</v>
      </c>
      <c r="K12" s="9">
        <f t="shared" ca="1" si="1"/>
        <v>813</v>
      </c>
      <c r="L12" s="27" t="str">
        <f t="shared" ca="1" si="2"/>
        <v/>
      </c>
      <c r="M12" s="27" t="str">
        <f t="shared" ca="1" si="3"/>
        <v/>
      </c>
      <c r="N12" s="27" t="str">
        <f t="shared" ca="1" si="4"/>
        <v/>
      </c>
      <c r="O12" s="27">
        <f t="shared" ca="1" si="5"/>
        <v>2000</v>
      </c>
    </row>
    <row r="13" spans="1:18" x14ac:dyDescent="0.25">
      <c r="B13" s="22">
        <f>IF('Invoice Log'!B11&lt;&gt;"",'Invoice Log'!B11,"")</f>
        <v>6</v>
      </c>
      <c r="C13" s="17">
        <f>IF('Invoice Log'!C11&lt;&gt;"",'Invoice Log'!C11,"")</f>
        <v>43842</v>
      </c>
      <c r="D13" s="23" t="str">
        <f>IF('Invoice Log'!D11&lt;&gt;"",'Invoice Log'!D11,"")</f>
        <v>INV006</v>
      </c>
      <c r="E13" s="23" t="str">
        <f>IF('Invoice Log'!E11&lt;&gt;"",'Invoice Log'!E11,"")</f>
        <v>Customer Name 006</v>
      </c>
      <c r="F13" s="20">
        <f>IF('Invoice Log'!F11&lt;&gt;"",'Invoice Log'!F11,"")</f>
        <v>3000</v>
      </c>
      <c r="G13" s="17">
        <f>IF('Invoice Log'!I11&lt;&gt;"",'Invoice Log'!I11,"")</f>
        <v>43872</v>
      </c>
      <c r="H13" s="20">
        <f>IF('Invoice Log'!J11&lt;&gt;"",'Invoice Log'!J11,"")</f>
        <v>0</v>
      </c>
      <c r="I13" s="20">
        <f t="shared" si="6"/>
        <v>3000</v>
      </c>
      <c r="J13" s="27">
        <f t="shared" ca="1" si="0"/>
        <v>3000</v>
      </c>
      <c r="K13" s="9">
        <f t="shared" ca="1" si="1"/>
        <v>811</v>
      </c>
      <c r="L13" s="27" t="str">
        <f t="shared" ca="1" si="2"/>
        <v/>
      </c>
      <c r="M13" s="27" t="str">
        <f t="shared" ca="1" si="3"/>
        <v/>
      </c>
      <c r="N13" s="27" t="str">
        <f t="shared" ca="1" si="4"/>
        <v/>
      </c>
      <c r="O13" s="27">
        <f t="shared" ca="1" si="5"/>
        <v>3000</v>
      </c>
    </row>
    <row r="14" spans="1:18" x14ac:dyDescent="0.25">
      <c r="B14" s="22">
        <f>IF('Invoice Log'!B12&lt;&gt;"",'Invoice Log'!B12,"")</f>
        <v>7</v>
      </c>
      <c r="C14" s="17">
        <f>IF('Invoice Log'!C12&lt;&gt;"",'Invoice Log'!C12,"")</f>
        <v>43844</v>
      </c>
      <c r="D14" s="23" t="str">
        <f>IF('Invoice Log'!D12&lt;&gt;"",'Invoice Log'!D12,"")</f>
        <v>INV007</v>
      </c>
      <c r="E14" s="23" t="str">
        <f>IF('Invoice Log'!E12&lt;&gt;"",'Invoice Log'!E12,"")</f>
        <v>Customer Name 007</v>
      </c>
      <c r="F14" s="20">
        <f>IF('Invoice Log'!F12&lt;&gt;"",'Invoice Log'!F12,"")</f>
        <v>1000</v>
      </c>
      <c r="G14" s="17">
        <f>IF('Invoice Log'!I12&lt;&gt;"",'Invoice Log'!I12,"")</f>
        <v>43874</v>
      </c>
      <c r="H14" s="20">
        <f>IF('Invoice Log'!J12&lt;&gt;"",'Invoice Log'!J12,"")</f>
        <v>0</v>
      </c>
      <c r="I14" s="20">
        <f t="shared" si="6"/>
        <v>1000</v>
      </c>
      <c r="J14" s="27">
        <f t="shared" ca="1" si="0"/>
        <v>1000</v>
      </c>
      <c r="K14" s="9">
        <f t="shared" ca="1" si="1"/>
        <v>809</v>
      </c>
      <c r="L14" s="27" t="str">
        <f t="shared" ca="1" si="2"/>
        <v/>
      </c>
      <c r="M14" s="27" t="str">
        <f t="shared" ca="1" si="3"/>
        <v/>
      </c>
      <c r="N14" s="27" t="str">
        <f t="shared" ca="1" si="4"/>
        <v/>
      </c>
      <c r="O14" s="27">
        <f t="shared" ca="1" si="5"/>
        <v>1000</v>
      </c>
    </row>
    <row r="15" spans="1:18" x14ac:dyDescent="0.25">
      <c r="B15" s="22">
        <f>IF('Invoice Log'!B13&lt;&gt;"",'Invoice Log'!B13,"")</f>
        <v>8</v>
      </c>
      <c r="C15" s="17">
        <f>IF('Invoice Log'!C13&lt;&gt;"",'Invoice Log'!C13,"")</f>
        <v>43846</v>
      </c>
      <c r="D15" s="23" t="str">
        <f>IF('Invoice Log'!D13&lt;&gt;"",'Invoice Log'!D13,"")</f>
        <v>INV008</v>
      </c>
      <c r="E15" s="23" t="str">
        <f>IF('Invoice Log'!E13&lt;&gt;"",'Invoice Log'!E13,"")</f>
        <v>Customer Name 008</v>
      </c>
      <c r="F15" s="20">
        <f>IF('Invoice Log'!F13&lt;&gt;"",'Invoice Log'!F13,"")</f>
        <v>2000</v>
      </c>
      <c r="G15" s="17">
        <f>IF('Invoice Log'!I13&lt;&gt;"",'Invoice Log'!I13,"")</f>
        <v>43876</v>
      </c>
      <c r="H15" s="20">
        <f>IF('Invoice Log'!J13&lt;&gt;"",'Invoice Log'!J13,"")</f>
        <v>0</v>
      </c>
      <c r="I15" s="20">
        <f t="shared" si="6"/>
        <v>2000</v>
      </c>
      <c r="J15" s="27">
        <f t="shared" ca="1" si="0"/>
        <v>2000</v>
      </c>
      <c r="K15" s="9">
        <f t="shared" ca="1" si="1"/>
        <v>807</v>
      </c>
      <c r="L15" s="27" t="str">
        <f t="shared" ca="1" si="2"/>
        <v/>
      </c>
      <c r="M15" s="27" t="str">
        <f t="shared" ca="1" si="3"/>
        <v/>
      </c>
      <c r="N15" s="27" t="str">
        <f t="shared" ca="1" si="4"/>
        <v/>
      </c>
      <c r="O15" s="27">
        <f t="shared" ca="1" si="5"/>
        <v>2000</v>
      </c>
    </row>
    <row r="16" spans="1:18" x14ac:dyDescent="0.25">
      <c r="B16" s="22">
        <f>IF('Invoice Log'!B14&lt;&gt;"",'Invoice Log'!B14,"")</f>
        <v>9</v>
      </c>
      <c r="C16" s="17">
        <f>IF('Invoice Log'!C14&lt;&gt;"",'Invoice Log'!C14,"")</f>
        <v>43848</v>
      </c>
      <c r="D16" s="23" t="str">
        <f>IF('Invoice Log'!D14&lt;&gt;"",'Invoice Log'!D14,"")</f>
        <v>INV009</v>
      </c>
      <c r="E16" s="23" t="str">
        <f>IF('Invoice Log'!E14&lt;&gt;"",'Invoice Log'!E14,"")</f>
        <v>Customer Name 009</v>
      </c>
      <c r="F16" s="20">
        <f>IF('Invoice Log'!F14&lt;&gt;"",'Invoice Log'!F14,"")</f>
        <v>300</v>
      </c>
      <c r="G16" s="17">
        <f>IF('Invoice Log'!I14&lt;&gt;"",'Invoice Log'!I14,"")</f>
        <v>43878</v>
      </c>
      <c r="H16" s="20">
        <f>IF('Invoice Log'!J14&lt;&gt;"",'Invoice Log'!J14,"")</f>
        <v>0</v>
      </c>
      <c r="I16" s="20">
        <f t="shared" si="6"/>
        <v>300</v>
      </c>
      <c r="J16" s="27">
        <f t="shared" ca="1" si="0"/>
        <v>300</v>
      </c>
      <c r="K16" s="9">
        <f t="shared" ca="1" si="1"/>
        <v>805</v>
      </c>
      <c r="L16" s="27" t="str">
        <f t="shared" ca="1" si="2"/>
        <v/>
      </c>
      <c r="M16" s="27" t="str">
        <f t="shared" ca="1" si="3"/>
        <v/>
      </c>
      <c r="N16" s="27" t="str">
        <f t="shared" ca="1" si="4"/>
        <v/>
      </c>
      <c r="O16" s="27">
        <f t="shared" ca="1" si="5"/>
        <v>300</v>
      </c>
    </row>
    <row r="17" spans="2:15" x14ac:dyDescent="0.25">
      <c r="B17" s="22">
        <f>IF('Invoice Log'!B15&lt;&gt;"",'Invoice Log'!B15,"")</f>
        <v>10</v>
      </c>
      <c r="C17" s="17">
        <f>IF('Invoice Log'!C15&lt;&gt;"",'Invoice Log'!C15,"")</f>
        <v>43850</v>
      </c>
      <c r="D17" s="23" t="str">
        <f>IF('Invoice Log'!D15&lt;&gt;"",'Invoice Log'!D15,"")</f>
        <v>INV010</v>
      </c>
      <c r="E17" s="23" t="str">
        <f>IF('Invoice Log'!E15&lt;&gt;"",'Invoice Log'!E15,"")</f>
        <v>Customer Name 010</v>
      </c>
      <c r="F17" s="20">
        <f>IF('Invoice Log'!F15&lt;&gt;"",'Invoice Log'!F15,"")</f>
        <v>3000</v>
      </c>
      <c r="G17" s="17">
        <f>IF('Invoice Log'!I15&lt;&gt;"",'Invoice Log'!I15,"")</f>
        <v>43880</v>
      </c>
      <c r="H17" s="20">
        <f>IF('Invoice Log'!J15&lt;&gt;"",'Invoice Log'!J15,"")</f>
        <v>0</v>
      </c>
      <c r="I17" s="20">
        <f t="shared" si="6"/>
        <v>3000</v>
      </c>
      <c r="J17" s="27">
        <f t="shared" ca="1" si="0"/>
        <v>3000</v>
      </c>
      <c r="K17" s="9">
        <f t="shared" ca="1" si="1"/>
        <v>803</v>
      </c>
      <c r="L17" s="27" t="str">
        <f t="shared" ca="1" si="2"/>
        <v/>
      </c>
      <c r="M17" s="27" t="str">
        <f t="shared" ca="1" si="3"/>
        <v/>
      </c>
      <c r="N17" s="27" t="str">
        <f t="shared" ca="1" si="4"/>
        <v/>
      </c>
      <c r="O17" s="27">
        <f t="shared" ca="1" si="5"/>
        <v>3000</v>
      </c>
    </row>
    <row r="18" spans="2:15" x14ac:dyDescent="0.25">
      <c r="B18" s="22">
        <f>IF('Invoice Log'!B16&lt;&gt;"",'Invoice Log'!B16,"")</f>
        <v>11</v>
      </c>
      <c r="C18" s="17">
        <f>IF('Invoice Log'!C16&lt;&gt;"",'Invoice Log'!C16,"")</f>
        <v>43852</v>
      </c>
      <c r="D18" s="23" t="str">
        <f>IF('Invoice Log'!D16&lt;&gt;"",'Invoice Log'!D16,"")</f>
        <v>INV011</v>
      </c>
      <c r="E18" s="23" t="str">
        <f>IF('Invoice Log'!E16&lt;&gt;"",'Invoice Log'!E16,"")</f>
        <v>Customer Name 011</v>
      </c>
      <c r="F18" s="20">
        <f>IF('Invoice Log'!F16&lt;&gt;"",'Invoice Log'!F16,"")</f>
        <v>400</v>
      </c>
      <c r="G18" s="17">
        <f>IF('Invoice Log'!I16&lt;&gt;"",'Invoice Log'!I16,"")</f>
        <v>43882</v>
      </c>
      <c r="H18" s="20">
        <f>IF('Invoice Log'!J16&lt;&gt;"",'Invoice Log'!J16,"")</f>
        <v>0</v>
      </c>
      <c r="I18" s="20">
        <f t="shared" si="6"/>
        <v>400</v>
      </c>
      <c r="J18" s="27">
        <f t="shared" ca="1" si="0"/>
        <v>400</v>
      </c>
      <c r="K18" s="9">
        <f t="shared" ca="1" si="1"/>
        <v>801</v>
      </c>
      <c r="L18" s="27" t="str">
        <f t="shared" ca="1" si="2"/>
        <v/>
      </c>
      <c r="M18" s="27" t="str">
        <f t="shared" ca="1" si="3"/>
        <v/>
      </c>
      <c r="N18" s="27" t="str">
        <f t="shared" ca="1" si="4"/>
        <v/>
      </c>
      <c r="O18" s="27">
        <f t="shared" ca="1" si="5"/>
        <v>400</v>
      </c>
    </row>
    <row r="19" spans="2:15" x14ac:dyDescent="0.25">
      <c r="B19" s="22">
        <f>IF('Invoice Log'!B17&lt;&gt;"",'Invoice Log'!B17,"")</f>
        <v>12</v>
      </c>
      <c r="C19" s="17">
        <f>IF('Invoice Log'!C17&lt;&gt;"",'Invoice Log'!C17,"")</f>
        <v>43854</v>
      </c>
      <c r="D19" s="23" t="str">
        <f>IF('Invoice Log'!D17&lt;&gt;"",'Invoice Log'!D17,"")</f>
        <v>INV012</v>
      </c>
      <c r="E19" s="23" t="str">
        <f>IF('Invoice Log'!E17&lt;&gt;"",'Invoice Log'!E17,"")</f>
        <v>Customer Name 012</v>
      </c>
      <c r="F19" s="20">
        <f>IF('Invoice Log'!F17&lt;&gt;"",'Invoice Log'!F17,"")</f>
        <v>200</v>
      </c>
      <c r="G19" s="17">
        <f>IF('Invoice Log'!I17&lt;&gt;"",'Invoice Log'!I17,"")</f>
        <v>43884</v>
      </c>
      <c r="H19" s="20">
        <f>IF('Invoice Log'!J17&lt;&gt;"",'Invoice Log'!J17,"")</f>
        <v>0</v>
      </c>
      <c r="I19" s="20">
        <f t="shared" si="6"/>
        <v>200</v>
      </c>
      <c r="J19" s="27">
        <f t="shared" ca="1" si="0"/>
        <v>200</v>
      </c>
      <c r="K19" s="9">
        <f t="shared" ca="1" si="1"/>
        <v>799</v>
      </c>
      <c r="L19" s="27" t="str">
        <f t="shared" ca="1" si="2"/>
        <v/>
      </c>
      <c r="M19" s="27" t="str">
        <f t="shared" ca="1" si="3"/>
        <v/>
      </c>
      <c r="N19" s="27" t="str">
        <f t="shared" ca="1" si="4"/>
        <v/>
      </c>
      <c r="O19" s="27">
        <f t="shared" ca="1" si="5"/>
        <v>200</v>
      </c>
    </row>
    <row r="20" spans="2:15" x14ac:dyDescent="0.25">
      <c r="B20" s="22">
        <f>IF('Invoice Log'!B18&lt;&gt;"",'Invoice Log'!B18,"")</f>
        <v>13</v>
      </c>
      <c r="C20" s="17">
        <f>IF('Invoice Log'!C18&lt;&gt;"",'Invoice Log'!C18,"")</f>
        <v>43856</v>
      </c>
      <c r="D20" s="23" t="str">
        <f>IF('Invoice Log'!D18&lt;&gt;"",'Invoice Log'!D18,"")</f>
        <v>INV013</v>
      </c>
      <c r="E20" s="23" t="str">
        <f>IF('Invoice Log'!E18&lt;&gt;"",'Invoice Log'!E18,"")</f>
        <v>Customer Name 013</v>
      </c>
      <c r="F20" s="20">
        <f>IF('Invoice Log'!F18&lt;&gt;"",'Invoice Log'!F18,"")</f>
        <v>2000</v>
      </c>
      <c r="G20" s="17">
        <f>IF('Invoice Log'!I18&lt;&gt;"",'Invoice Log'!I18,"")</f>
        <v>43886</v>
      </c>
      <c r="H20" s="20">
        <f>IF('Invoice Log'!J18&lt;&gt;"",'Invoice Log'!J18,"")</f>
        <v>0</v>
      </c>
      <c r="I20" s="20">
        <f t="shared" si="6"/>
        <v>2000</v>
      </c>
      <c r="J20" s="27">
        <f t="shared" ca="1" si="0"/>
        <v>2000</v>
      </c>
      <c r="K20" s="9">
        <f t="shared" ca="1" si="1"/>
        <v>797</v>
      </c>
      <c r="L20" s="27" t="str">
        <f t="shared" ca="1" si="2"/>
        <v/>
      </c>
      <c r="M20" s="27" t="str">
        <f t="shared" ca="1" si="3"/>
        <v/>
      </c>
      <c r="N20" s="27" t="str">
        <f t="shared" ca="1" si="4"/>
        <v/>
      </c>
      <c r="O20" s="27">
        <f t="shared" ca="1" si="5"/>
        <v>2000</v>
      </c>
    </row>
    <row r="21" spans="2:15" x14ac:dyDescent="0.25">
      <c r="B21" s="22">
        <f>IF('Invoice Log'!B19&lt;&gt;"",'Invoice Log'!B19,"")</f>
        <v>14</v>
      </c>
      <c r="C21" s="17">
        <f>IF('Invoice Log'!C19&lt;&gt;"",'Invoice Log'!C19,"")</f>
        <v>43858</v>
      </c>
      <c r="D21" s="23" t="str">
        <f>IF('Invoice Log'!D19&lt;&gt;"",'Invoice Log'!D19,"")</f>
        <v>INV014</v>
      </c>
      <c r="E21" s="23" t="str">
        <f>IF('Invoice Log'!E19&lt;&gt;"",'Invoice Log'!E19,"")</f>
        <v>Customer Name 014</v>
      </c>
      <c r="F21" s="20">
        <f>IF('Invoice Log'!F19&lt;&gt;"",'Invoice Log'!F19,"")</f>
        <v>1000</v>
      </c>
      <c r="G21" s="17">
        <f>IF('Invoice Log'!I19&lt;&gt;"",'Invoice Log'!I19,"")</f>
        <v>43918</v>
      </c>
      <c r="H21" s="20">
        <f>IF('Invoice Log'!J19&lt;&gt;"",'Invoice Log'!J19,"")</f>
        <v>0</v>
      </c>
      <c r="I21" s="20">
        <f t="shared" si="6"/>
        <v>1000</v>
      </c>
      <c r="J21" s="27">
        <f t="shared" ca="1" si="0"/>
        <v>1000</v>
      </c>
      <c r="K21" s="9">
        <f t="shared" ca="1" si="1"/>
        <v>765</v>
      </c>
      <c r="L21" s="27" t="str">
        <f t="shared" ca="1" si="2"/>
        <v/>
      </c>
      <c r="M21" s="27" t="str">
        <f t="shared" ca="1" si="3"/>
        <v/>
      </c>
      <c r="N21" s="27" t="str">
        <f t="shared" ca="1" si="4"/>
        <v/>
      </c>
      <c r="O21" s="27">
        <f t="shared" ca="1" si="5"/>
        <v>1000</v>
      </c>
    </row>
    <row r="22" spans="2:15" x14ac:dyDescent="0.25">
      <c r="B22" s="22">
        <f>IF('Invoice Log'!B20&lt;&gt;"",'Invoice Log'!B20,"")</f>
        <v>15</v>
      </c>
      <c r="C22" s="17">
        <f>IF('Invoice Log'!C20&lt;&gt;"",'Invoice Log'!C20,"")</f>
        <v>43860</v>
      </c>
      <c r="D22" s="23" t="str">
        <f>IF('Invoice Log'!D20&lt;&gt;"",'Invoice Log'!D20,"")</f>
        <v>INV015</v>
      </c>
      <c r="E22" s="23" t="str">
        <f>IF('Invoice Log'!E20&lt;&gt;"",'Invoice Log'!E20,"")</f>
        <v>Customer Name 015</v>
      </c>
      <c r="F22" s="20">
        <f>IF('Invoice Log'!F20&lt;&gt;"",'Invoice Log'!F20,"")</f>
        <v>1001</v>
      </c>
      <c r="G22" s="17">
        <f>IF('Invoice Log'!I20&lt;&gt;"",'Invoice Log'!I20,"")</f>
        <v>43890</v>
      </c>
      <c r="H22" s="20">
        <f>IF('Invoice Log'!J20&lt;&gt;"",'Invoice Log'!J20,"")</f>
        <v>0</v>
      </c>
      <c r="I22" s="20">
        <f t="shared" si="6"/>
        <v>1001</v>
      </c>
      <c r="J22" s="27">
        <f t="shared" ca="1" si="0"/>
        <v>1001</v>
      </c>
      <c r="K22" s="9">
        <f t="shared" ca="1" si="1"/>
        <v>793</v>
      </c>
      <c r="L22" s="27" t="str">
        <f t="shared" ca="1" si="2"/>
        <v/>
      </c>
      <c r="M22" s="27" t="str">
        <f t="shared" ca="1" si="3"/>
        <v/>
      </c>
      <c r="N22" s="27" t="str">
        <f t="shared" ca="1" si="4"/>
        <v/>
      </c>
      <c r="O22" s="27">
        <f t="shared" ca="1" si="5"/>
        <v>1001</v>
      </c>
    </row>
    <row r="23" spans="2:15" x14ac:dyDescent="0.25">
      <c r="B23" s="22">
        <f>IF('Invoice Log'!B21&lt;&gt;"",'Invoice Log'!B21,"")</f>
        <v>16</v>
      </c>
      <c r="C23" s="17">
        <f>IF('Invoice Log'!C21&lt;&gt;"",'Invoice Log'!C21,"")</f>
        <v>43862</v>
      </c>
      <c r="D23" s="23" t="str">
        <f>IF('Invoice Log'!D21&lt;&gt;"",'Invoice Log'!D21,"")</f>
        <v>INV016</v>
      </c>
      <c r="E23" s="23" t="str">
        <f>IF('Invoice Log'!E21&lt;&gt;"",'Invoice Log'!E21,"")</f>
        <v>Customer Name 016</v>
      </c>
      <c r="F23" s="20">
        <f>IF('Invoice Log'!F21&lt;&gt;"",'Invoice Log'!F21,"")</f>
        <v>1002</v>
      </c>
      <c r="G23" s="17">
        <f>IF('Invoice Log'!I21&lt;&gt;"",'Invoice Log'!I21,"")</f>
        <v>43892</v>
      </c>
      <c r="H23" s="20">
        <f>IF('Invoice Log'!J21&lt;&gt;"",'Invoice Log'!J21,"")</f>
        <v>0</v>
      </c>
      <c r="I23" s="20">
        <f t="shared" si="6"/>
        <v>1002</v>
      </c>
      <c r="J23" s="27">
        <f t="shared" ca="1" si="0"/>
        <v>1002</v>
      </c>
      <c r="K23" s="9">
        <f t="shared" ca="1" si="1"/>
        <v>791</v>
      </c>
      <c r="L23" s="27" t="str">
        <f t="shared" ca="1" si="2"/>
        <v/>
      </c>
      <c r="M23" s="27" t="str">
        <f t="shared" ca="1" si="3"/>
        <v/>
      </c>
      <c r="N23" s="27" t="str">
        <f t="shared" ca="1" si="4"/>
        <v/>
      </c>
      <c r="O23" s="27">
        <f t="shared" ca="1" si="5"/>
        <v>1002</v>
      </c>
    </row>
    <row r="24" spans="2:15" x14ac:dyDescent="0.25">
      <c r="B24" s="22">
        <f>IF('Invoice Log'!B22&lt;&gt;"",'Invoice Log'!B22,"")</f>
        <v>17</v>
      </c>
      <c r="C24" s="17">
        <f>IF('Invoice Log'!C22&lt;&gt;"",'Invoice Log'!C22,"")</f>
        <v>43864</v>
      </c>
      <c r="D24" s="23" t="str">
        <f>IF('Invoice Log'!D22&lt;&gt;"",'Invoice Log'!D22,"")</f>
        <v>INV017</v>
      </c>
      <c r="E24" s="23" t="str">
        <f>IF('Invoice Log'!E22&lt;&gt;"",'Invoice Log'!E22,"")</f>
        <v>Customer Name 017</v>
      </c>
      <c r="F24" s="20">
        <f>IF('Invoice Log'!F22&lt;&gt;"",'Invoice Log'!F22,"")</f>
        <v>1003</v>
      </c>
      <c r="G24" s="17">
        <f>IF('Invoice Log'!I22&lt;&gt;"",'Invoice Log'!I22,"")</f>
        <v>43894</v>
      </c>
      <c r="H24" s="20">
        <f>IF('Invoice Log'!J22&lt;&gt;"",'Invoice Log'!J22,"")</f>
        <v>0</v>
      </c>
      <c r="I24" s="20">
        <f t="shared" si="6"/>
        <v>1003</v>
      </c>
      <c r="J24" s="27">
        <f t="shared" ca="1" si="0"/>
        <v>1003</v>
      </c>
      <c r="K24" s="9">
        <f t="shared" ca="1" si="1"/>
        <v>789</v>
      </c>
      <c r="L24" s="27" t="str">
        <f t="shared" ca="1" si="2"/>
        <v/>
      </c>
      <c r="M24" s="27" t="str">
        <f t="shared" ca="1" si="3"/>
        <v/>
      </c>
      <c r="N24" s="27" t="str">
        <f t="shared" ca="1" si="4"/>
        <v/>
      </c>
      <c r="O24" s="27">
        <f t="shared" ca="1" si="5"/>
        <v>1003</v>
      </c>
    </row>
    <row r="25" spans="2:15" x14ac:dyDescent="0.25">
      <c r="B25" s="22">
        <f>IF('Invoice Log'!B23&lt;&gt;"",'Invoice Log'!B23,"")</f>
        <v>18</v>
      </c>
      <c r="C25" s="17">
        <f>IF('Invoice Log'!C23&lt;&gt;"",'Invoice Log'!C23,"")</f>
        <v>43866</v>
      </c>
      <c r="D25" s="23" t="str">
        <f>IF('Invoice Log'!D23&lt;&gt;"",'Invoice Log'!D23,"")</f>
        <v>INV018</v>
      </c>
      <c r="E25" s="23" t="str">
        <f>IF('Invoice Log'!E23&lt;&gt;"",'Invoice Log'!E23,"")</f>
        <v>Customer Name 018</v>
      </c>
      <c r="F25" s="20">
        <f>IF('Invoice Log'!F23&lt;&gt;"",'Invoice Log'!F23,"")</f>
        <v>1004</v>
      </c>
      <c r="G25" s="17">
        <f>IF('Invoice Log'!I23&lt;&gt;"",'Invoice Log'!I23,"")</f>
        <v>43896</v>
      </c>
      <c r="H25" s="20">
        <f>IF('Invoice Log'!J23&lt;&gt;"",'Invoice Log'!J23,"")</f>
        <v>0</v>
      </c>
      <c r="I25" s="20">
        <f t="shared" si="6"/>
        <v>1004</v>
      </c>
      <c r="J25" s="27">
        <f t="shared" ca="1" si="0"/>
        <v>1004</v>
      </c>
      <c r="K25" s="9">
        <f t="shared" ca="1" si="1"/>
        <v>787</v>
      </c>
      <c r="L25" s="27" t="str">
        <f t="shared" ca="1" si="2"/>
        <v/>
      </c>
      <c r="M25" s="27" t="str">
        <f t="shared" ca="1" si="3"/>
        <v/>
      </c>
      <c r="N25" s="27" t="str">
        <f t="shared" ca="1" si="4"/>
        <v/>
      </c>
      <c r="O25" s="27">
        <f t="shared" ca="1" si="5"/>
        <v>1004</v>
      </c>
    </row>
    <row r="26" spans="2:15" x14ac:dyDescent="0.25">
      <c r="B26" s="22">
        <f>IF('Invoice Log'!B24&lt;&gt;"",'Invoice Log'!B24,"")</f>
        <v>19</v>
      </c>
      <c r="C26" s="17">
        <f>IF('Invoice Log'!C24&lt;&gt;"",'Invoice Log'!C24,"")</f>
        <v>43868</v>
      </c>
      <c r="D26" s="23" t="str">
        <f>IF('Invoice Log'!D24&lt;&gt;"",'Invoice Log'!D24,"")</f>
        <v>INV019</v>
      </c>
      <c r="E26" s="23" t="str">
        <f>IF('Invoice Log'!E24&lt;&gt;"",'Invoice Log'!E24,"")</f>
        <v>Customer Name 019</v>
      </c>
      <c r="F26" s="20">
        <f>IF('Invoice Log'!F24&lt;&gt;"",'Invoice Log'!F24,"")</f>
        <v>1005</v>
      </c>
      <c r="G26" s="17">
        <f>IF('Invoice Log'!I24&lt;&gt;"",'Invoice Log'!I24,"")</f>
        <v>43898</v>
      </c>
      <c r="H26" s="20">
        <f>IF('Invoice Log'!J24&lt;&gt;"",'Invoice Log'!J24,"")</f>
        <v>0</v>
      </c>
      <c r="I26" s="20">
        <f t="shared" si="6"/>
        <v>1005</v>
      </c>
      <c r="J26" s="27">
        <f t="shared" ca="1" si="0"/>
        <v>1005</v>
      </c>
      <c r="K26" s="9">
        <f t="shared" ca="1" si="1"/>
        <v>785</v>
      </c>
      <c r="L26" s="27" t="str">
        <f t="shared" ca="1" si="2"/>
        <v/>
      </c>
      <c r="M26" s="27" t="str">
        <f t="shared" ca="1" si="3"/>
        <v/>
      </c>
      <c r="N26" s="27" t="str">
        <f t="shared" ca="1" si="4"/>
        <v/>
      </c>
      <c r="O26" s="27">
        <f t="shared" ca="1" si="5"/>
        <v>1005</v>
      </c>
    </row>
    <row r="27" spans="2:15" x14ac:dyDescent="0.25">
      <c r="B27" s="22">
        <f>IF('Invoice Log'!B25&lt;&gt;"",'Invoice Log'!B25,"")</f>
        <v>20</v>
      </c>
      <c r="C27" s="17">
        <f>IF('Invoice Log'!C25&lt;&gt;"",'Invoice Log'!C25,"")</f>
        <v>43870</v>
      </c>
      <c r="D27" s="23" t="str">
        <f>IF('Invoice Log'!D25&lt;&gt;"",'Invoice Log'!D25,"")</f>
        <v>INV020</v>
      </c>
      <c r="E27" s="23" t="str">
        <f>IF('Invoice Log'!E25&lt;&gt;"",'Invoice Log'!E25,"")</f>
        <v>Customer Name 020</v>
      </c>
      <c r="F27" s="20">
        <f>IF('Invoice Log'!F25&lt;&gt;"",'Invoice Log'!F25,"")</f>
        <v>1006</v>
      </c>
      <c r="G27" s="17">
        <f>IF('Invoice Log'!I25&lt;&gt;"",'Invoice Log'!I25,"")</f>
        <v>43900</v>
      </c>
      <c r="H27" s="20">
        <f>IF('Invoice Log'!J25&lt;&gt;"",'Invoice Log'!J25,"")</f>
        <v>0</v>
      </c>
      <c r="I27" s="20">
        <f t="shared" si="6"/>
        <v>1006</v>
      </c>
      <c r="J27" s="27">
        <f t="shared" ca="1" si="0"/>
        <v>1006</v>
      </c>
      <c r="K27" s="9">
        <f t="shared" ca="1" si="1"/>
        <v>783</v>
      </c>
      <c r="L27" s="27" t="str">
        <f t="shared" ca="1" si="2"/>
        <v/>
      </c>
      <c r="M27" s="27" t="str">
        <f t="shared" ca="1" si="3"/>
        <v/>
      </c>
      <c r="N27" s="27" t="str">
        <f t="shared" ca="1" si="4"/>
        <v/>
      </c>
      <c r="O27" s="27">
        <f t="shared" ca="1" si="5"/>
        <v>1006</v>
      </c>
    </row>
    <row r="28" spans="2:15" x14ac:dyDescent="0.25">
      <c r="B28" s="22">
        <f>IF('Invoice Log'!B26&lt;&gt;"",'Invoice Log'!B26,"")</f>
        <v>21</v>
      </c>
      <c r="C28" s="17">
        <f>IF('Invoice Log'!C26&lt;&gt;"",'Invoice Log'!C26,"")</f>
        <v>43872</v>
      </c>
      <c r="D28" s="23" t="str">
        <f>IF('Invoice Log'!D26&lt;&gt;"",'Invoice Log'!D26,"")</f>
        <v>INV021</v>
      </c>
      <c r="E28" s="23" t="str">
        <f>IF('Invoice Log'!E26&lt;&gt;"",'Invoice Log'!E26,"")</f>
        <v>Customer Name 021</v>
      </c>
      <c r="F28" s="20">
        <f>IF('Invoice Log'!F26&lt;&gt;"",'Invoice Log'!F26,"")</f>
        <v>1007</v>
      </c>
      <c r="G28" s="17">
        <f>IF('Invoice Log'!I26&lt;&gt;"",'Invoice Log'!I26,"")</f>
        <v>43902</v>
      </c>
      <c r="H28" s="20">
        <f>IF('Invoice Log'!J26&lt;&gt;"",'Invoice Log'!J26,"")</f>
        <v>0</v>
      </c>
      <c r="I28" s="20">
        <f t="shared" si="6"/>
        <v>1007</v>
      </c>
      <c r="J28" s="27">
        <f t="shared" ca="1" si="0"/>
        <v>1007</v>
      </c>
      <c r="K28" s="9">
        <f t="shared" ca="1" si="1"/>
        <v>781</v>
      </c>
      <c r="L28" s="27" t="str">
        <f t="shared" ca="1" si="2"/>
        <v/>
      </c>
      <c r="M28" s="27" t="str">
        <f t="shared" ca="1" si="3"/>
        <v/>
      </c>
      <c r="N28" s="27" t="str">
        <f t="shared" ca="1" si="4"/>
        <v/>
      </c>
      <c r="O28" s="27">
        <f t="shared" ca="1" si="5"/>
        <v>1007</v>
      </c>
    </row>
    <row r="29" spans="2:15" x14ac:dyDescent="0.25">
      <c r="B29" s="22">
        <f>IF('Invoice Log'!B27&lt;&gt;"",'Invoice Log'!B27,"")</f>
        <v>22</v>
      </c>
      <c r="C29" s="17">
        <f>IF('Invoice Log'!C27&lt;&gt;"",'Invoice Log'!C27,"")</f>
        <v>43874</v>
      </c>
      <c r="D29" s="23" t="str">
        <f>IF('Invoice Log'!D27&lt;&gt;"",'Invoice Log'!D27,"")</f>
        <v>INV022</v>
      </c>
      <c r="E29" s="23" t="str">
        <f>IF('Invoice Log'!E27&lt;&gt;"",'Invoice Log'!E27,"")</f>
        <v>Customer Name 022</v>
      </c>
      <c r="F29" s="20">
        <f>IF('Invoice Log'!F27&lt;&gt;"",'Invoice Log'!F27,"")</f>
        <v>1008</v>
      </c>
      <c r="G29" s="17">
        <f>IF('Invoice Log'!I27&lt;&gt;"",'Invoice Log'!I27,"")</f>
        <v>43904</v>
      </c>
      <c r="H29" s="20">
        <f>IF('Invoice Log'!J27&lt;&gt;"",'Invoice Log'!J27,"")</f>
        <v>0</v>
      </c>
      <c r="I29" s="20">
        <f t="shared" si="6"/>
        <v>1008</v>
      </c>
      <c r="J29" s="27">
        <f t="shared" ca="1" si="0"/>
        <v>1008</v>
      </c>
      <c r="K29" s="9">
        <f t="shared" ca="1" si="1"/>
        <v>779</v>
      </c>
      <c r="L29" s="27" t="str">
        <f t="shared" ca="1" si="2"/>
        <v/>
      </c>
      <c r="M29" s="27" t="str">
        <f t="shared" ca="1" si="3"/>
        <v/>
      </c>
      <c r="N29" s="27" t="str">
        <f t="shared" ca="1" si="4"/>
        <v/>
      </c>
      <c r="O29" s="27">
        <f t="shared" ca="1" si="5"/>
        <v>1008</v>
      </c>
    </row>
    <row r="30" spans="2:15" x14ac:dyDescent="0.25">
      <c r="B30" s="22">
        <f>IF('Invoice Log'!B28&lt;&gt;"",'Invoice Log'!B28,"")</f>
        <v>23</v>
      </c>
      <c r="C30" s="17">
        <f>IF('Invoice Log'!C28&lt;&gt;"",'Invoice Log'!C28,"")</f>
        <v>43876</v>
      </c>
      <c r="D30" s="23" t="str">
        <f>IF('Invoice Log'!D28&lt;&gt;"",'Invoice Log'!D28,"")</f>
        <v>INV023</v>
      </c>
      <c r="E30" s="23" t="str">
        <f>IF('Invoice Log'!E28&lt;&gt;"",'Invoice Log'!E28,"")</f>
        <v>Customer Name 023</v>
      </c>
      <c r="F30" s="20">
        <f>IF('Invoice Log'!F28&lt;&gt;"",'Invoice Log'!F28,"")</f>
        <v>1009</v>
      </c>
      <c r="G30" s="17">
        <f>IF('Invoice Log'!I28&lt;&gt;"",'Invoice Log'!I28,"")</f>
        <v>43906</v>
      </c>
      <c r="H30" s="20">
        <f>IF('Invoice Log'!J28&lt;&gt;"",'Invoice Log'!J28,"")</f>
        <v>0</v>
      </c>
      <c r="I30" s="20">
        <f t="shared" si="6"/>
        <v>1009</v>
      </c>
      <c r="J30" s="27">
        <f t="shared" ca="1" si="0"/>
        <v>1009</v>
      </c>
      <c r="K30" s="9">
        <f t="shared" ca="1" si="1"/>
        <v>777</v>
      </c>
      <c r="L30" s="27" t="str">
        <f t="shared" ca="1" si="2"/>
        <v/>
      </c>
      <c r="M30" s="27" t="str">
        <f t="shared" ca="1" si="3"/>
        <v/>
      </c>
      <c r="N30" s="27" t="str">
        <f t="shared" ca="1" si="4"/>
        <v/>
      </c>
      <c r="O30" s="27">
        <f t="shared" ca="1" si="5"/>
        <v>1009</v>
      </c>
    </row>
    <row r="31" spans="2:15" x14ac:dyDescent="0.25">
      <c r="B31" s="22">
        <f>IF('Invoice Log'!B29&lt;&gt;"",'Invoice Log'!B29,"")</f>
        <v>24</v>
      </c>
      <c r="C31" s="17">
        <f>IF('Invoice Log'!C29&lt;&gt;"",'Invoice Log'!C29,"")</f>
        <v>43878</v>
      </c>
      <c r="D31" s="23" t="str">
        <f>IF('Invoice Log'!D29&lt;&gt;"",'Invoice Log'!D29,"")</f>
        <v>INV024</v>
      </c>
      <c r="E31" s="23" t="str">
        <f>IF('Invoice Log'!E29&lt;&gt;"",'Invoice Log'!E29,"")</f>
        <v>Customer Name 024</v>
      </c>
      <c r="F31" s="20">
        <f>IF('Invoice Log'!F29&lt;&gt;"",'Invoice Log'!F29,"")</f>
        <v>1010</v>
      </c>
      <c r="G31" s="17">
        <f>IF('Invoice Log'!I29&lt;&gt;"",'Invoice Log'!I29,"")</f>
        <v>43908</v>
      </c>
      <c r="H31" s="20">
        <f>IF('Invoice Log'!J29&lt;&gt;"",'Invoice Log'!J29,"")</f>
        <v>0</v>
      </c>
      <c r="I31" s="20">
        <f t="shared" si="6"/>
        <v>1010</v>
      </c>
      <c r="J31" s="27">
        <f t="shared" ca="1" si="0"/>
        <v>1010</v>
      </c>
      <c r="K31" s="9">
        <f t="shared" ca="1" si="1"/>
        <v>775</v>
      </c>
      <c r="L31" s="27" t="str">
        <f t="shared" ca="1" si="2"/>
        <v/>
      </c>
      <c r="M31" s="27" t="str">
        <f t="shared" ca="1" si="3"/>
        <v/>
      </c>
      <c r="N31" s="27" t="str">
        <f t="shared" ca="1" si="4"/>
        <v/>
      </c>
      <c r="O31" s="27">
        <f t="shared" ca="1" si="5"/>
        <v>1010</v>
      </c>
    </row>
    <row r="32" spans="2:15" x14ac:dyDescent="0.25">
      <c r="B32" s="22">
        <f>IF('Invoice Log'!B30&lt;&gt;"",'Invoice Log'!B30,"")</f>
        <v>25</v>
      </c>
      <c r="C32" s="17">
        <f>IF('Invoice Log'!C30&lt;&gt;"",'Invoice Log'!C30,"")</f>
        <v>43880</v>
      </c>
      <c r="D32" s="23" t="str">
        <f>IF('Invoice Log'!D30&lt;&gt;"",'Invoice Log'!D30,"")</f>
        <v>INV025</v>
      </c>
      <c r="E32" s="23" t="str">
        <f>IF('Invoice Log'!E30&lt;&gt;"",'Invoice Log'!E30,"")</f>
        <v>Customer Name 025</v>
      </c>
      <c r="F32" s="20">
        <f>IF('Invoice Log'!F30&lt;&gt;"",'Invoice Log'!F30,"")</f>
        <v>1011</v>
      </c>
      <c r="G32" s="17">
        <f>IF('Invoice Log'!I30&lt;&gt;"",'Invoice Log'!I30,"")</f>
        <v>43910</v>
      </c>
      <c r="H32" s="20">
        <f>IF('Invoice Log'!J30&lt;&gt;"",'Invoice Log'!J30,"")</f>
        <v>0</v>
      </c>
      <c r="I32" s="20">
        <f t="shared" si="6"/>
        <v>1011</v>
      </c>
      <c r="J32" s="27">
        <f t="shared" ca="1" si="0"/>
        <v>1011</v>
      </c>
      <c r="K32" s="9">
        <f t="shared" ca="1" si="1"/>
        <v>773</v>
      </c>
      <c r="L32" s="27" t="str">
        <f t="shared" ca="1" si="2"/>
        <v/>
      </c>
      <c r="M32" s="27" t="str">
        <f t="shared" ca="1" si="3"/>
        <v/>
      </c>
      <c r="N32" s="27" t="str">
        <f t="shared" ca="1" si="4"/>
        <v/>
      </c>
      <c r="O32" s="27">
        <f t="shared" ca="1" si="5"/>
        <v>1011</v>
      </c>
    </row>
    <row r="33" spans="2:15" x14ac:dyDescent="0.25">
      <c r="B33" s="22">
        <f>IF('Invoice Log'!B31&lt;&gt;"",'Invoice Log'!B31,"")</f>
        <v>26</v>
      </c>
      <c r="C33" s="17">
        <f>IF('Invoice Log'!C31&lt;&gt;"",'Invoice Log'!C31,"")</f>
        <v>43882</v>
      </c>
      <c r="D33" s="23" t="str">
        <f>IF('Invoice Log'!D31&lt;&gt;"",'Invoice Log'!D31,"")</f>
        <v>INV026</v>
      </c>
      <c r="E33" s="23" t="str">
        <f>IF('Invoice Log'!E31&lt;&gt;"",'Invoice Log'!E31,"")</f>
        <v>Customer Name 026</v>
      </c>
      <c r="F33" s="20">
        <f>IF('Invoice Log'!F31&lt;&gt;"",'Invoice Log'!F31,"")</f>
        <v>1012</v>
      </c>
      <c r="G33" s="17">
        <f>IF('Invoice Log'!I31&lt;&gt;"",'Invoice Log'!I31,"")</f>
        <v>43912</v>
      </c>
      <c r="H33" s="20">
        <f>IF('Invoice Log'!J31&lt;&gt;"",'Invoice Log'!J31,"")</f>
        <v>0</v>
      </c>
      <c r="I33" s="20">
        <f t="shared" si="6"/>
        <v>1012</v>
      </c>
      <c r="J33" s="27">
        <f t="shared" ca="1" si="0"/>
        <v>1012</v>
      </c>
      <c r="K33" s="9">
        <f t="shared" ca="1" si="1"/>
        <v>771</v>
      </c>
      <c r="L33" s="27" t="str">
        <f t="shared" ca="1" si="2"/>
        <v/>
      </c>
      <c r="M33" s="27" t="str">
        <f t="shared" ca="1" si="3"/>
        <v/>
      </c>
      <c r="N33" s="27" t="str">
        <f t="shared" ca="1" si="4"/>
        <v/>
      </c>
      <c r="O33" s="27">
        <f t="shared" ca="1" si="5"/>
        <v>1012</v>
      </c>
    </row>
    <row r="34" spans="2:15" x14ac:dyDescent="0.25">
      <c r="B34" s="22">
        <f>IF('Invoice Log'!B32&lt;&gt;"",'Invoice Log'!B32,"")</f>
        <v>27</v>
      </c>
      <c r="C34" s="17">
        <f>IF('Invoice Log'!C32&lt;&gt;"",'Invoice Log'!C32,"")</f>
        <v>43884</v>
      </c>
      <c r="D34" s="23" t="str">
        <f>IF('Invoice Log'!D32&lt;&gt;"",'Invoice Log'!D32,"")</f>
        <v>INV027</v>
      </c>
      <c r="E34" s="23" t="str">
        <f>IF('Invoice Log'!E32&lt;&gt;"",'Invoice Log'!E32,"")</f>
        <v>Customer Name 027</v>
      </c>
      <c r="F34" s="20">
        <f>IF('Invoice Log'!F32&lt;&gt;"",'Invoice Log'!F32,"")</f>
        <v>1013</v>
      </c>
      <c r="G34" s="17">
        <f>IF('Invoice Log'!I32&lt;&gt;"",'Invoice Log'!I32,"")</f>
        <v>43914</v>
      </c>
      <c r="H34" s="20">
        <f>IF('Invoice Log'!J32&lt;&gt;"",'Invoice Log'!J32,"")</f>
        <v>0</v>
      </c>
      <c r="I34" s="20">
        <f t="shared" si="6"/>
        <v>1013</v>
      </c>
      <c r="J34" s="27">
        <f t="shared" ca="1" si="0"/>
        <v>1013</v>
      </c>
      <c r="K34" s="9">
        <f t="shared" ca="1" si="1"/>
        <v>769</v>
      </c>
      <c r="L34" s="27" t="str">
        <f t="shared" ca="1" si="2"/>
        <v/>
      </c>
      <c r="M34" s="27" t="str">
        <f t="shared" ca="1" si="3"/>
        <v/>
      </c>
      <c r="N34" s="27" t="str">
        <f t="shared" ca="1" si="4"/>
        <v/>
      </c>
      <c r="O34" s="27">
        <f t="shared" ca="1" si="5"/>
        <v>1013</v>
      </c>
    </row>
    <row r="35" spans="2:15" x14ac:dyDescent="0.25">
      <c r="B35" s="22">
        <f>IF('Invoice Log'!B33&lt;&gt;"",'Invoice Log'!B33,"")</f>
        <v>28</v>
      </c>
      <c r="C35" s="17">
        <f>IF('Invoice Log'!C33&lt;&gt;"",'Invoice Log'!C33,"")</f>
        <v>43886</v>
      </c>
      <c r="D35" s="23" t="str">
        <f>IF('Invoice Log'!D33&lt;&gt;"",'Invoice Log'!D33,"")</f>
        <v>INV028</v>
      </c>
      <c r="E35" s="23" t="str">
        <f>IF('Invoice Log'!E33&lt;&gt;"",'Invoice Log'!E33,"")</f>
        <v>Customer Name 028</v>
      </c>
      <c r="F35" s="20">
        <f>IF('Invoice Log'!F33&lt;&gt;"",'Invoice Log'!F33,"")</f>
        <v>1014</v>
      </c>
      <c r="G35" s="17">
        <f>IF('Invoice Log'!I33&lt;&gt;"",'Invoice Log'!I33,"")</f>
        <v>43916</v>
      </c>
      <c r="H35" s="20">
        <f>IF('Invoice Log'!J33&lt;&gt;"",'Invoice Log'!J33,"")</f>
        <v>0</v>
      </c>
      <c r="I35" s="20">
        <f t="shared" si="6"/>
        <v>1014</v>
      </c>
      <c r="J35" s="27">
        <f t="shared" ca="1" si="0"/>
        <v>1014</v>
      </c>
      <c r="K35" s="9">
        <f t="shared" ca="1" si="1"/>
        <v>767</v>
      </c>
      <c r="L35" s="27" t="str">
        <f t="shared" ca="1" si="2"/>
        <v/>
      </c>
      <c r="M35" s="27" t="str">
        <f t="shared" ca="1" si="3"/>
        <v/>
      </c>
      <c r="N35" s="27" t="str">
        <f t="shared" ca="1" si="4"/>
        <v/>
      </c>
      <c r="O35" s="27">
        <f t="shared" ca="1" si="5"/>
        <v>1014</v>
      </c>
    </row>
    <row r="36" spans="2:15" x14ac:dyDescent="0.25">
      <c r="B36" s="22">
        <f>IF('Invoice Log'!B34&lt;&gt;"",'Invoice Log'!B34,"")</f>
        <v>29</v>
      </c>
      <c r="C36" s="17">
        <f>IF('Invoice Log'!C34&lt;&gt;"",'Invoice Log'!C34,"")</f>
        <v>43888</v>
      </c>
      <c r="D36" s="23" t="str">
        <f>IF('Invoice Log'!D34&lt;&gt;"",'Invoice Log'!D34,"")</f>
        <v>INV029</v>
      </c>
      <c r="E36" s="23" t="str">
        <f>IF('Invoice Log'!E34&lt;&gt;"",'Invoice Log'!E34,"")</f>
        <v>Customer Name 029</v>
      </c>
      <c r="F36" s="20">
        <f>IF('Invoice Log'!F34&lt;&gt;"",'Invoice Log'!F34,"")</f>
        <v>1015</v>
      </c>
      <c r="G36" s="17">
        <f>IF('Invoice Log'!I34&lt;&gt;"",'Invoice Log'!I34,"")</f>
        <v>43918</v>
      </c>
      <c r="H36" s="20">
        <f>IF('Invoice Log'!J34&lt;&gt;"",'Invoice Log'!J34,"")</f>
        <v>0</v>
      </c>
      <c r="I36" s="20">
        <f t="shared" si="6"/>
        <v>1015</v>
      </c>
      <c r="J36" s="27">
        <f t="shared" ca="1" si="0"/>
        <v>1015</v>
      </c>
      <c r="K36" s="9">
        <f t="shared" ca="1" si="1"/>
        <v>765</v>
      </c>
      <c r="L36" s="27" t="str">
        <f t="shared" ca="1" si="2"/>
        <v/>
      </c>
      <c r="M36" s="27" t="str">
        <f t="shared" ca="1" si="3"/>
        <v/>
      </c>
      <c r="N36" s="27" t="str">
        <f t="shared" ca="1" si="4"/>
        <v/>
      </c>
      <c r="O36" s="27">
        <f t="shared" ca="1" si="5"/>
        <v>1015</v>
      </c>
    </row>
    <row r="37" spans="2:15" x14ac:dyDescent="0.25">
      <c r="B37" s="22">
        <f>IF('Invoice Log'!B35&lt;&gt;"",'Invoice Log'!B35,"")</f>
        <v>30</v>
      </c>
      <c r="C37" s="17">
        <f>IF('Invoice Log'!C35&lt;&gt;"",'Invoice Log'!C35,"")</f>
        <v>43890</v>
      </c>
      <c r="D37" s="23" t="str">
        <f>IF('Invoice Log'!D35&lt;&gt;"",'Invoice Log'!D35,"")</f>
        <v>INV030</v>
      </c>
      <c r="E37" s="23" t="str">
        <f>IF('Invoice Log'!E35&lt;&gt;"",'Invoice Log'!E35,"")</f>
        <v>Customer Name 030</v>
      </c>
      <c r="F37" s="20">
        <f>IF('Invoice Log'!F35&lt;&gt;"",'Invoice Log'!F35,"")</f>
        <v>1016</v>
      </c>
      <c r="G37" s="17">
        <f>IF('Invoice Log'!I35&lt;&gt;"",'Invoice Log'!I35,"")</f>
        <v>43920</v>
      </c>
      <c r="H37" s="20">
        <f>IF('Invoice Log'!J35&lt;&gt;"",'Invoice Log'!J35,"")</f>
        <v>0</v>
      </c>
      <c r="I37" s="20">
        <f t="shared" si="6"/>
        <v>1016</v>
      </c>
      <c r="J37" s="27">
        <f t="shared" ca="1" si="0"/>
        <v>1016</v>
      </c>
      <c r="K37" s="9">
        <f t="shared" ca="1" si="1"/>
        <v>763</v>
      </c>
      <c r="L37" s="27" t="str">
        <f t="shared" ca="1" si="2"/>
        <v/>
      </c>
      <c r="M37" s="27" t="str">
        <f t="shared" ca="1" si="3"/>
        <v/>
      </c>
      <c r="N37" s="27" t="str">
        <f t="shared" ca="1" si="4"/>
        <v/>
      </c>
      <c r="O37" s="27">
        <f t="shared" ca="1" si="5"/>
        <v>1016</v>
      </c>
    </row>
    <row r="38" spans="2:15" x14ac:dyDescent="0.25">
      <c r="B38" s="22">
        <f>IF('Invoice Log'!B36&lt;&gt;"",'Invoice Log'!B36,"")</f>
        <v>31</v>
      </c>
      <c r="C38" s="17">
        <f>IF('Invoice Log'!C36&lt;&gt;"",'Invoice Log'!C36,"")</f>
        <v>43892</v>
      </c>
      <c r="D38" s="23" t="str">
        <f>IF('Invoice Log'!D36&lt;&gt;"",'Invoice Log'!D36,"")</f>
        <v>INV031</v>
      </c>
      <c r="E38" s="23" t="str">
        <f>IF('Invoice Log'!E36&lt;&gt;"",'Invoice Log'!E36,"")</f>
        <v>Customer Name 031</v>
      </c>
      <c r="F38" s="20">
        <f>IF('Invoice Log'!F36&lt;&gt;"",'Invoice Log'!F36,"")</f>
        <v>1017</v>
      </c>
      <c r="G38" s="17">
        <f>IF('Invoice Log'!I36&lt;&gt;"",'Invoice Log'!I36,"")</f>
        <v>43922</v>
      </c>
      <c r="H38" s="20">
        <f>IF('Invoice Log'!J36&lt;&gt;"",'Invoice Log'!J36,"")</f>
        <v>0</v>
      </c>
      <c r="I38" s="20">
        <f t="shared" si="6"/>
        <v>1017</v>
      </c>
      <c r="J38" s="27">
        <f t="shared" ca="1" si="0"/>
        <v>1017</v>
      </c>
      <c r="K38" s="9">
        <f t="shared" ca="1" si="1"/>
        <v>761</v>
      </c>
      <c r="L38" s="27" t="str">
        <f t="shared" ca="1" si="2"/>
        <v/>
      </c>
      <c r="M38" s="27" t="str">
        <f t="shared" ca="1" si="3"/>
        <v/>
      </c>
      <c r="N38" s="27" t="str">
        <f t="shared" ca="1" si="4"/>
        <v/>
      </c>
      <c r="O38" s="27">
        <f t="shared" ca="1" si="5"/>
        <v>1017</v>
      </c>
    </row>
    <row r="39" spans="2:15" x14ac:dyDescent="0.25">
      <c r="B39" s="22">
        <f>IF('Invoice Log'!B37&lt;&gt;"",'Invoice Log'!B37,"")</f>
        <v>32</v>
      </c>
      <c r="C39" s="17">
        <f>IF('Invoice Log'!C37&lt;&gt;"",'Invoice Log'!C37,"")</f>
        <v>43894</v>
      </c>
      <c r="D39" s="23" t="str">
        <f>IF('Invoice Log'!D37&lt;&gt;"",'Invoice Log'!D37,"")</f>
        <v>INV032</v>
      </c>
      <c r="E39" s="23" t="str">
        <f>IF('Invoice Log'!E37&lt;&gt;"",'Invoice Log'!E37,"")</f>
        <v>Customer Name 032</v>
      </c>
      <c r="F39" s="20">
        <f>IF('Invoice Log'!F37&lt;&gt;"",'Invoice Log'!F37,"")</f>
        <v>1018</v>
      </c>
      <c r="G39" s="17">
        <f>IF('Invoice Log'!I37&lt;&gt;"",'Invoice Log'!I37,"")</f>
        <v>43924</v>
      </c>
      <c r="H39" s="20">
        <f>IF('Invoice Log'!J37&lt;&gt;"",'Invoice Log'!J37,"")</f>
        <v>0</v>
      </c>
      <c r="I39" s="20">
        <f t="shared" si="6"/>
        <v>1018</v>
      </c>
      <c r="J39" s="27">
        <f t="shared" ca="1" si="0"/>
        <v>1018</v>
      </c>
      <c r="K39" s="9">
        <f t="shared" ca="1" si="1"/>
        <v>759</v>
      </c>
      <c r="L39" s="27" t="str">
        <f t="shared" ca="1" si="2"/>
        <v/>
      </c>
      <c r="M39" s="27" t="str">
        <f t="shared" ca="1" si="3"/>
        <v/>
      </c>
      <c r="N39" s="27" t="str">
        <f t="shared" ca="1" si="4"/>
        <v/>
      </c>
      <c r="O39" s="27">
        <f t="shared" ca="1" si="5"/>
        <v>1018</v>
      </c>
    </row>
    <row r="40" spans="2:15" x14ac:dyDescent="0.25">
      <c r="B40" s="22">
        <f>IF('Invoice Log'!B38&lt;&gt;"",'Invoice Log'!B38,"")</f>
        <v>33</v>
      </c>
      <c r="C40" s="17">
        <f>IF('Invoice Log'!C38&lt;&gt;"",'Invoice Log'!C38,"")</f>
        <v>43896</v>
      </c>
      <c r="D40" s="23" t="str">
        <f>IF('Invoice Log'!D38&lt;&gt;"",'Invoice Log'!D38,"")</f>
        <v>INV033</v>
      </c>
      <c r="E40" s="23" t="str">
        <f>IF('Invoice Log'!E38&lt;&gt;"",'Invoice Log'!E38,"")</f>
        <v>Customer Name 033</v>
      </c>
      <c r="F40" s="20">
        <f>IF('Invoice Log'!F38&lt;&gt;"",'Invoice Log'!F38,"")</f>
        <v>1019</v>
      </c>
      <c r="G40" s="17">
        <f>IF('Invoice Log'!I38&lt;&gt;"",'Invoice Log'!I38,"")</f>
        <v>43926</v>
      </c>
      <c r="H40" s="20">
        <f>IF('Invoice Log'!J38&lt;&gt;"",'Invoice Log'!J38,"")</f>
        <v>0</v>
      </c>
      <c r="I40" s="20">
        <f t="shared" si="6"/>
        <v>1019</v>
      </c>
      <c r="J40" s="27">
        <f t="shared" ref="J40:J71" ca="1" si="7">IF(G40&lt;=AgingDateRef,F40-H40,0)</f>
        <v>1019</v>
      </c>
      <c r="K40" s="9">
        <f t="shared" ref="K40:K71" ca="1" si="8">IF(E40&lt;&gt;"",IF(I40&lt;&gt;0,IF(G40&gt;AgingDateRef,"",AgingDateRef-G40),""),"")</f>
        <v>757</v>
      </c>
      <c r="L40" s="27" t="str">
        <f t="shared" ref="L40:L71" ca="1" si="9">IF($K40&lt;&gt;"",IF($K40&lt;31,$I40,""),"")</f>
        <v/>
      </c>
      <c r="M40" s="27" t="str">
        <f t="shared" ref="M40:M71" ca="1" si="10">IF($K40&lt;&gt;"",IF(AND($K40&gt;30,$K40&lt;61),$I40,""),"")</f>
        <v/>
      </c>
      <c r="N40" s="27" t="str">
        <f t="shared" ref="N40:N71" ca="1" si="11">IF($K40&lt;&gt;"",IF(AND($K40&gt;60,$K40&lt;91),$I40,""),"")</f>
        <v/>
      </c>
      <c r="O40" s="27">
        <f t="shared" ref="O40:O71" ca="1" si="12">IF($K40&lt;&gt;"",IF($K40&gt;90,$I40,""),"")</f>
        <v>1019</v>
      </c>
    </row>
    <row r="41" spans="2:15" x14ac:dyDescent="0.25">
      <c r="B41" s="22">
        <f>IF('Invoice Log'!B39&lt;&gt;"",'Invoice Log'!B39,"")</f>
        <v>34</v>
      </c>
      <c r="C41" s="17">
        <f>IF('Invoice Log'!C39&lt;&gt;"",'Invoice Log'!C39,"")</f>
        <v>43898</v>
      </c>
      <c r="D41" s="23" t="str">
        <f>IF('Invoice Log'!D39&lt;&gt;"",'Invoice Log'!D39,"")</f>
        <v>INV034</v>
      </c>
      <c r="E41" s="23" t="str">
        <f>IF('Invoice Log'!E39&lt;&gt;"",'Invoice Log'!E39,"")</f>
        <v>Customer Name 034</v>
      </c>
      <c r="F41" s="20">
        <f>IF('Invoice Log'!F39&lt;&gt;"",'Invoice Log'!F39,"")</f>
        <v>1020</v>
      </c>
      <c r="G41" s="17">
        <f>IF('Invoice Log'!I39&lt;&gt;"",'Invoice Log'!I39,"")</f>
        <v>43928</v>
      </c>
      <c r="H41" s="20">
        <f>IF('Invoice Log'!J39&lt;&gt;"",'Invoice Log'!J39,"")</f>
        <v>0</v>
      </c>
      <c r="I41" s="20">
        <f t="shared" si="6"/>
        <v>1020</v>
      </c>
      <c r="J41" s="27">
        <f t="shared" ca="1" si="7"/>
        <v>1020</v>
      </c>
      <c r="K41" s="9">
        <f t="shared" ca="1" si="8"/>
        <v>755</v>
      </c>
      <c r="L41" s="27" t="str">
        <f t="shared" ca="1" si="9"/>
        <v/>
      </c>
      <c r="M41" s="27" t="str">
        <f t="shared" ca="1" si="10"/>
        <v/>
      </c>
      <c r="N41" s="27" t="str">
        <f t="shared" ca="1" si="11"/>
        <v/>
      </c>
      <c r="O41" s="27">
        <f t="shared" ca="1" si="12"/>
        <v>1020</v>
      </c>
    </row>
    <row r="42" spans="2:15" x14ac:dyDescent="0.25">
      <c r="B42" s="22">
        <f>IF('Invoice Log'!B40&lt;&gt;"",'Invoice Log'!B40,"")</f>
        <v>35</v>
      </c>
      <c r="C42" s="17">
        <f>IF('Invoice Log'!C40&lt;&gt;"",'Invoice Log'!C40,"")</f>
        <v>43900</v>
      </c>
      <c r="D42" s="23" t="str">
        <f>IF('Invoice Log'!D40&lt;&gt;"",'Invoice Log'!D40,"")</f>
        <v>INV035</v>
      </c>
      <c r="E42" s="23" t="str">
        <f>IF('Invoice Log'!E40&lt;&gt;"",'Invoice Log'!E40,"")</f>
        <v>Customer Name 035</v>
      </c>
      <c r="F42" s="20">
        <f>IF('Invoice Log'!F40&lt;&gt;"",'Invoice Log'!F40,"")</f>
        <v>1021</v>
      </c>
      <c r="G42" s="17">
        <f>IF('Invoice Log'!I40&lt;&gt;"",'Invoice Log'!I40,"")</f>
        <v>43930</v>
      </c>
      <c r="H42" s="20">
        <f>IF('Invoice Log'!J40&lt;&gt;"",'Invoice Log'!J40,"")</f>
        <v>0</v>
      </c>
      <c r="I42" s="20">
        <f t="shared" si="6"/>
        <v>1021</v>
      </c>
      <c r="J42" s="27">
        <f t="shared" ca="1" si="7"/>
        <v>1021</v>
      </c>
      <c r="K42" s="9">
        <f t="shared" ca="1" si="8"/>
        <v>753</v>
      </c>
      <c r="L42" s="27" t="str">
        <f t="shared" ca="1" si="9"/>
        <v/>
      </c>
      <c r="M42" s="27" t="str">
        <f t="shared" ca="1" si="10"/>
        <v/>
      </c>
      <c r="N42" s="27" t="str">
        <f t="shared" ca="1" si="11"/>
        <v/>
      </c>
      <c r="O42" s="27">
        <f t="shared" ca="1" si="12"/>
        <v>1021</v>
      </c>
    </row>
    <row r="43" spans="2:15" x14ac:dyDescent="0.25">
      <c r="B43" s="22">
        <f>IF('Invoice Log'!B41&lt;&gt;"",'Invoice Log'!B41,"")</f>
        <v>36</v>
      </c>
      <c r="C43" s="17">
        <f>IF('Invoice Log'!C41&lt;&gt;"",'Invoice Log'!C41,"")</f>
        <v>43902</v>
      </c>
      <c r="D43" s="23" t="str">
        <f>IF('Invoice Log'!D41&lt;&gt;"",'Invoice Log'!D41,"")</f>
        <v>INV036</v>
      </c>
      <c r="E43" s="23" t="str">
        <f>IF('Invoice Log'!E41&lt;&gt;"",'Invoice Log'!E41,"")</f>
        <v>Customer Name 036</v>
      </c>
      <c r="F43" s="20">
        <f>IF('Invoice Log'!F41&lt;&gt;"",'Invoice Log'!F41,"")</f>
        <v>1022</v>
      </c>
      <c r="G43" s="17">
        <f>IF('Invoice Log'!I41&lt;&gt;"",'Invoice Log'!I41,"")</f>
        <v>43932</v>
      </c>
      <c r="H43" s="20">
        <f>IF('Invoice Log'!J41&lt;&gt;"",'Invoice Log'!J41,"")</f>
        <v>0</v>
      </c>
      <c r="I43" s="20">
        <f t="shared" si="6"/>
        <v>1022</v>
      </c>
      <c r="J43" s="27">
        <f t="shared" ca="1" si="7"/>
        <v>1022</v>
      </c>
      <c r="K43" s="9">
        <f t="shared" ca="1" si="8"/>
        <v>751</v>
      </c>
      <c r="L43" s="27" t="str">
        <f t="shared" ca="1" si="9"/>
        <v/>
      </c>
      <c r="M43" s="27" t="str">
        <f t="shared" ca="1" si="10"/>
        <v/>
      </c>
      <c r="N43" s="27" t="str">
        <f t="shared" ca="1" si="11"/>
        <v/>
      </c>
      <c r="O43" s="27">
        <f t="shared" ca="1" si="12"/>
        <v>1022</v>
      </c>
    </row>
    <row r="44" spans="2:15" x14ac:dyDescent="0.25">
      <c r="B44" s="22">
        <f>IF('Invoice Log'!B42&lt;&gt;"",'Invoice Log'!B42,"")</f>
        <v>37</v>
      </c>
      <c r="C44" s="17">
        <f>IF('Invoice Log'!C42&lt;&gt;"",'Invoice Log'!C42,"")</f>
        <v>43904</v>
      </c>
      <c r="D44" s="23" t="str">
        <f>IF('Invoice Log'!D42&lt;&gt;"",'Invoice Log'!D42,"")</f>
        <v>INV037</v>
      </c>
      <c r="E44" s="23" t="str">
        <f>IF('Invoice Log'!E42&lt;&gt;"",'Invoice Log'!E42,"")</f>
        <v>Customer Name 037</v>
      </c>
      <c r="F44" s="20">
        <f>IF('Invoice Log'!F42&lt;&gt;"",'Invoice Log'!F42,"")</f>
        <v>1023</v>
      </c>
      <c r="G44" s="17">
        <f>IF('Invoice Log'!I42&lt;&gt;"",'Invoice Log'!I42,"")</f>
        <v>43934</v>
      </c>
      <c r="H44" s="20">
        <f>IF('Invoice Log'!J42&lt;&gt;"",'Invoice Log'!J42,"")</f>
        <v>0</v>
      </c>
      <c r="I44" s="20">
        <f t="shared" si="6"/>
        <v>1023</v>
      </c>
      <c r="J44" s="27">
        <f t="shared" ca="1" si="7"/>
        <v>1023</v>
      </c>
      <c r="K44" s="9">
        <f t="shared" ca="1" si="8"/>
        <v>749</v>
      </c>
      <c r="L44" s="27" t="str">
        <f t="shared" ca="1" si="9"/>
        <v/>
      </c>
      <c r="M44" s="27" t="str">
        <f t="shared" ca="1" si="10"/>
        <v/>
      </c>
      <c r="N44" s="27" t="str">
        <f t="shared" ca="1" si="11"/>
        <v/>
      </c>
      <c r="O44" s="27">
        <f t="shared" ca="1" si="12"/>
        <v>1023</v>
      </c>
    </row>
    <row r="45" spans="2:15" x14ac:dyDescent="0.25">
      <c r="B45" s="22">
        <f>IF('Invoice Log'!B43&lt;&gt;"",'Invoice Log'!B43,"")</f>
        <v>38</v>
      </c>
      <c r="C45" s="17">
        <f>IF('Invoice Log'!C43&lt;&gt;"",'Invoice Log'!C43,"")</f>
        <v>43906</v>
      </c>
      <c r="D45" s="23" t="str">
        <f>IF('Invoice Log'!D43&lt;&gt;"",'Invoice Log'!D43,"")</f>
        <v>INV038</v>
      </c>
      <c r="E45" s="23" t="str">
        <f>IF('Invoice Log'!E43&lt;&gt;"",'Invoice Log'!E43,"")</f>
        <v>Customer Name 038</v>
      </c>
      <c r="F45" s="20">
        <f>IF('Invoice Log'!F43&lt;&gt;"",'Invoice Log'!F43,"")</f>
        <v>1024</v>
      </c>
      <c r="G45" s="17">
        <f>IF('Invoice Log'!I43&lt;&gt;"",'Invoice Log'!I43,"")</f>
        <v>43936</v>
      </c>
      <c r="H45" s="20">
        <f>IF('Invoice Log'!J43&lt;&gt;"",'Invoice Log'!J43,"")</f>
        <v>0</v>
      </c>
      <c r="I45" s="20">
        <f t="shared" si="6"/>
        <v>1024</v>
      </c>
      <c r="J45" s="27">
        <f t="shared" ca="1" si="7"/>
        <v>1024</v>
      </c>
      <c r="K45" s="9">
        <f t="shared" ca="1" si="8"/>
        <v>747</v>
      </c>
      <c r="L45" s="27" t="str">
        <f t="shared" ca="1" si="9"/>
        <v/>
      </c>
      <c r="M45" s="27" t="str">
        <f t="shared" ca="1" si="10"/>
        <v/>
      </c>
      <c r="N45" s="27" t="str">
        <f t="shared" ca="1" si="11"/>
        <v/>
      </c>
      <c r="O45" s="27">
        <f t="shared" ca="1" si="12"/>
        <v>1024</v>
      </c>
    </row>
    <row r="46" spans="2:15" x14ac:dyDescent="0.25">
      <c r="B46" s="22">
        <f>IF('Invoice Log'!B44&lt;&gt;"",'Invoice Log'!B44,"")</f>
        <v>39</v>
      </c>
      <c r="C46" s="17">
        <f>IF('Invoice Log'!C44&lt;&gt;"",'Invoice Log'!C44,"")</f>
        <v>43908</v>
      </c>
      <c r="D46" s="23" t="str">
        <f>IF('Invoice Log'!D44&lt;&gt;"",'Invoice Log'!D44,"")</f>
        <v>INV039</v>
      </c>
      <c r="E46" s="23" t="str">
        <f>IF('Invoice Log'!E44&lt;&gt;"",'Invoice Log'!E44,"")</f>
        <v>Customer Name 039</v>
      </c>
      <c r="F46" s="20">
        <f>IF('Invoice Log'!F44&lt;&gt;"",'Invoice Log'!F44,"")</f>
        <v>1025</v>
      </c>
      <c r="G46" s="17">
        <f>IF('Invoice Log'!I44&lt;&gt;"",'Invoice Log'!I44,"")</f>
        <v>43938</v>
      </c>
      <c r="H46" s="20">
        <f>IF('Invoice Log'!J44&lt;&gt;"",'Invoice Log'!J44,"")</f>
        <v>0</v>
      </c>
      <c r="I46" s="20">
        <f t="shared" si="6"/>
        <v>1025</v>
      </c>
      <c r="J46" s="27">
        <f t="shared" ca="1" si="7"/>
        <v>1025</v>
      </c>
      <c r="K46" s="9">
        <f t="shared" ca="1" si="8"/>
        <v>745</v>
      </c>
      <c r="L46" s="27" t="str">
        <f t="shared" ca="1" si="9"/>
        <v/>
      </c>
      <c r="M46" s="27" t="str">
        <f t="shared" ca="1" si="10"/>
        <v/>
      </c>
      <c r="N46" s="27" t="str">
        <f t="shared" ca="1" si="11"/>
        <v/>
      </c>
      <c r="O46" s="27">
        <f t="shared" ca="1" si="12"/>
        <v>1025</v>
      </c>
    </row>
    <row r="47" spans="2:15" x14ac:dyDescent="0.25">
      <c r="B47" s="22">
        <f>IF('Invoice Log'!B45&lt;&gt;"",'Invoice Log'!B45,"")</f>
        <v>40</v>
      </c>
      <c r="C47" s="17">
        <f>IF('Invoice Log'!C45&lt;&gt;"",'Invoice Log'!C45,"")</f>
        <v>43910</v>
      </c>
      <c r="D47" s="23" t="str">
        <f>IF('Invoice Log'!D45&lt;&gt;"",'Invoice Log'!D45,"")</f>
        <v>INV040</v>
      </c>
      <c r="E47" s="23" t="str">
        <f>IF('Invoice Log'!E45&lt;&gt;"",'Invoice Log'!E45,"")</f>
        <v>Customer Name 040</v>
      </c>
      <c r="F47" s="20">
        <f>IF('Invoice Log'!F45&lt;&gt;"",'Invoice Log'!F45,"")</f>
        <v>1026</v>
      </c>
      <c r="G47" s="17">
        <f>IF('Invoice Log'!I45&lt;&gt;"",'Invoice Log'!I45,"")</f>
        <v>43940</v>
      </c>
      <c r="H47" s="20">
        <f>IF('Invoice Log'!J45&lt;&gt;"",'Invoice Log'!J45,"")</f>
        <v>0</v>
      </c>
      <c r="I47" s="20">
        <f t="shared" si="6"/>
        <v>1026</v>
      </c>
      <c r="J47" s="27">
        <f t="shared" ca="1" si="7"/>
        <v>1026</v>
      </c>
      <c r="K47" s="9">
        <f t="shared" ca="1" si="8"/>
        <v>743</v>
      </c>
      <c r="L47" s="27" t="str">
        <f t="shared" ca="1" si="9"/>
        <v/>
      </c>
      <c r="M47" s="27" t="str">
        <f t="shared" ca="1" si="10"/>
        <v/>
      </c>
      <c r="N47" s="27" t="str">
        <f t="shared" ca="1" si="11"/>
        <v/>
      </c>
      <c r="O47" s="27">
        <f t="shared" ca="1" si="12"/>
        <v>1026</v>
      </c>
    </row>
    <row r="48" spans="2:15" x14ac:dyDescent="0.25">
      <c r="B48" s="22">
        <f>IF('Invoice Log'!B46&lt;&gt;"",'Invoice Log'!B46,"")</f>
        <v>41</v>
      </c>
      <c r="C48" s="17">
        <f>IF('Invoice Log'!C46&lt;&gt;"",'Invoice Log'!C46,"")</f>
        <v>43912</v>
      </c>
      <c r="D48" s="23" t="str">
        <f>IF('Invoice Log'!D46&lt;&gt;"",'Invoice Log'!D46,"")</f>
        <v>INV041</v>
      </c>
      <c r="E48" s="23" t="str">
        <f>IF('Invoice Log'!E46&lt;&gt;"",'Invoice Log'!E46,"")</f>
        <v>Customer Name 041</v>
      </c>
      <c r="F48" s="20">
        <f>IF('Invoice Log'!F46&lt;&gt;"",'Invoice Log'!F46,"")</f>
        <v>1027</v>
      </c>
      <c r="G48" s="17">
        <f>IF('Invoice Log'!I46&lt;&gt;"",'Invoice Log'!I46,"")</f>
        <v>43942</v>
      </c>
      <c r="H48" s="20">
        <f>IF('Invoice Log'!J46&lt;&gt;"",'Invoice Log'!J46,"")</f>
        <v>0</v>
      </c>
      <c r="I48" s="20">
        <f t="shared" si="6"/>
        <v>1027</v>
      </c>
      <c r="J48" s="27">
        <f t="shared" ca="1" si="7"/>
        <v>1027</v>
      </c>
      <c r="K48" s="9">
        <f t="shared" ca="1" si="8"/>
        <v>741</v>
      </c>
      <c r="L48" s="27" t="str">
        <f t="shared" ca="1" si="9"/>
        <v/>
      </c>
      <c r="M48" s="27" t="str">
        <f t="shared" ca="1" si="10"/>
        <v/>
      </c>
      <c r="N48" s="27" t="str">
        <f t="shared" ca="1" si="11"/>
        <v/>
      </c>
      <c r="O48" s="27">
        <f t="shared" ca="1" si="12"/>
        <v>1027</v>
      </c>
    </row>
    <row r="49" spans="2:15" x14ac:dyDescent="0.25">
      <c r="B49" s="22">
        <f>IF('Invoice Log'!B47&lt;&gt;"",'Invoice Log'!B47,"")</f>
        <v>42</v>
      </c>
      <c r="C49" s="17">
        <f>IF('Invoice Log'!C47&lt;&gt;"",'Invoice Log'!C47,"")</f>
        <v>43914</v>
      </c>
      <c r="D49" s="23" t="str">
        <f>IF('Invoice Log'!D47&lt;&gt;"",'Invoice Log'!D47,"")</f>
        <v>INV042</v>
      </c>
      <c r="E49" s="23" t="str">
        <f>IF('Invoice Log'!E47&lt;&gt;"",'Invoice Log'!E47,"")</f>
        <v>Customer Name 042</v>
      </c>
      <c r="F49" s="20">
        <f>IF('Invoice Log'!F47&lt;&gt;"",'Invoice Log'!F47,"")</f>
        <v>1028</v>
      </c>
      <c r="G49" s="17">
        <f>IF('Invoice Log'!I47&lt;&gt;"",'Invoice Log'!I47,"")</f>
        <v>43944</v>
      </c>
      <c r="H49" s="20">
        <f>IF('Invoice Log'!J47&lt;&gt;"",'Invoice Log'!J47,"")</f>
        <v>0</v>
      </c>
      <c r="I49" s="20">
        <f t="shared" si="6"/>
        <v>1028</v>
      </c>
      <c r="J49" s="27">
        <f t="shared" ca="1" si="7"/>
        <v>1028</v>
      </c>
      <c r="K49" s="9">
        <f t="shared" ca="1" si="8"/>
        <v>739</v>
      </c>
      <c r="L49" s="27" t="str">
        <f t="shared" ca="1" si="9"/>
        <v/>
      </c>
      <c r="M49" s="27" t="str">
        <f t="shared" ca="1" si="10"/>
        <v/>
      </c>
      <c r="N49" s="27" t="str">
        <f t="shared" ca="1" si="11"/>
        <v/>
      </c>
      <c r="O49" s="27">
        <f t="shared" ca="1" si="12"/>
        <v>1028</v>
      </c>
    </row>
    <row r="50" spans="2:15" x14ac:dyDescent="0.25">
      <c r="B50" s="22">
        <f>IF('Invoice Log'!B48&lt;&gt;"",'Invoice Log'!B48,"")</f>
        <v>43</v>
      </c>
      <c r="C50" s="17">
        <f>IF('Invoice Log'!C48&lt;&gt;"",'Invoice Log'!C48,"")</f>
        <v>43916</v>
      </c>
      <c r="D50" s="23" t="str">
        <f>IF('Invoice Log'!D48&lt;&gt;"",'Invoice Log'!D48,"")</f>
        <v>INV043</v>
      </c>
      <c r="E50" s="23" t="str">
        <f>IF('Invoice Log'!E48&lt;&gt;"",'Invoice Log'!E48,"")</f>
        <v>Customer Name 043</v>
      </c>
      <c r="F50" s="20">
        <f>IF('Invoice Log'!F48&lt;&gt;"",'Invoice Log'!F48,"")</f>
        <v>1029</v>
      </c>
      <c r="G50" s="17">
        <f>IF('Invoice Log'!I48&lt;&gt;"",'Invoice Log'!I48,"")</f>
        <v>43946</v>
      </c>
      <c r="H50" s="20">
        <f>IF('Invoice Log'!J48&lt;&gt;"",'Invoice Log'!J48,"")</f>
        <v>0</v>
      </c>
      <c r="I50" s="20">
        <f t="shared" si="6"/>
        <v>1029</v>
      </c>
      <c r="J50" s="27">
        <f t="shared" ca="1" si="7"/>
        <v>1029</v>
      </c>
      <c r="K50" s="9">
        <f t="shared" ca="1" si="8"/>
        <v>737</v>
      </c>
      <c r="L50" s="27" t="str">
        <f t="shared" ca="1" si="9"/>
        <v/>
      </c>
      <c r="M50" s="27" t="str">
        <f t="shared" ca="1" si="10"/>
        <v/>
      </c>
      <c r="N50" s="27" t="str">
        <f t="shared" ca="1" si="11"/>
        <v/>
      </c>
      <c r="O50" s="27">
        <f t="shared" ca="1" si="12"/>
        <v>1029</v>
      </c>
    </row>
    <row r="51" spans="2:15" x14ac:dyDescent="0.25">
      <c r="B51" s="22">
        <f>IF('Invoice Log'!B49&lt;&gt;"",'Invoice Log'!B49,"")</f>
        <v>44</v>
      </c>
      <c r="C51" s="17">
        <f>IF('Invoice Log'!C49&lt;&gt;"",'Invoice Log'!C49,"")</f>
        <v>43918</v>
      </c>
      <c r="D51" s="23" t="str">
        <f>IF('Invoice Log'!D49&lt;&gt;"",'Invoice Log'!D49,"")</f>
        <v>INV044</v>
      </c>
      <c r="E51" s="23" t="str">
        <f>IF('Invoice Log'!E49&lt;&gt;"",'Invoice Log'!E49,"")</f>
        <v>Customer Name 044</v>
      </c>
      <c r="F51" s="20">
        <f>IF('Invoice Log'!F49&lt;&gt;"",'Invoice Log'!F49,"")</f>
        <v>1030</v>
      </c>
      <c r="G51" s="17">
        <f>IF('Invoice Log'!I49&lt;&gt;"",'Invoice Log'!I49,"")</f>
        <v>43948</v>
      </c>
      <c r="H51" s="20">
        <f>IF('Invoice Log'!J49&lt;&gt;"",'Invoice Log'!J49,"")</f>
        <v>0</v>
      </c>
      <c r="I51" s="20">
        <f t="shared" si="6"/>
        <v>1030</v>
      </c>
      <c r="J51" s="27">
        <f t="shared" ca="1" si="7"/>
        <v>1030</v>
      </c>
      <c r="K51" s="9">
        <f t="shared" ca="1" si="8"/>
        <v>735</v>
      </c>
      <c r="L51" s="27" t="str">
        <f t="shared" ca="1" si="9"/>
        <v/>
      </c>
      <c r="M51" s="27" t="str">
        <f t="shared" ca="1" si="10"/>
        <v/>
      </c>
      <c r="N51" s="27" t="str">
        <f t="shared" ca="1" si="11"/>
        <v/>
      </c>
      <c r="O51" s="27">
        <f t="shared" ca="1" si="12"/>
        <v>1030</v>
      </c>
    </row>
    <row r="52" spans="2:15" x14ac:dyDescent="0.25">
      <c r="B52" s="22">
        <f>IF('Invoice Log'!B50&lt;&gt;"",'Invoice Log'!B50,"")</f>
        <v>45</v>
      </c>
      <c r="C52" s="17">
        <f>IF('Invoice Log'!C50&lt;&gt;"",'Invoice Log'!C50,"")</f>
        <v>43920</v>
      </c>
      <c r="D52" s="23" t="str">
        <f>IF('Invoice Log'!D50&lt;&gt;"",'Invoice Log'!D50,"")</f>
        <v>INV045</v>
      </c>
      <c r="E52" s="23" t="str">
        <f>IF('Invoice Log'!E50&lt;&gt;"",'Invoice Log'!E50,"")</f>
        <v>Customer Name 045</v>
      </c>
      <c r="F52" s="20">
        <f>IF('Invoice Log'!F50&lt;&gt;"",'Invoice Log'!F50,"")</f>
        <v>1031</v>
      </c>
      <c r="G52" s="17">
        <f>IF('Invoice Log'!I50&lt;&gt;"",'Invoice Log'!I50,"")</f>
        <v>43950</v>
      </c>
      <c r="H52" s="20">
        <f>IF('Invoice Log'!J50&lt;&gt;"",'Invoice Log'!J50,"")</f>
        <v>0</v>
      </c>
      <c r="I52" s="20">
        <f t="shared" si="6"/>
        <v>1031</v>
      </c>
      <c r="J52" s="27">
        <f t="shared" ca="1" si="7"/>
        <v>1031</v>
      </c>
      <c r="K52" s="9">
        <f t="shared" ca="1" si="8"/>
        <v>733</v>
      </c>
      <c r="L52" s="27" t="str">
        <f t="shared" ca="1" si="9"/>
        <v/>
      </c>
      <c r="M52" s="27" t="str">
        <f t="shared" ca="1" si="10"/>
        <v/>
      </c>
      <c r="N52" s="27" t="str">
        <f t="shared" ca="1" si="11"/>
        <v/>
      </c>
      <c r="O52" s="27">
        <f t="shared" ca="1" si="12"/>
        <v>1031</v>
      </c>
    </row>
    <row r="53" spans="2:15" x14ac:dyDescent="0.25">
      <c r="B53" s="22">
        <f>IF('Invoice Log'!B51&lt;&gt;"",'Invoice Log'!B51,"")</f>
        <v>46</v>
      </c>
      <c r="C53" s="17">
        <f>IF('Invoice Log'!C51&lt;&gt;"",'Invoice Log'!C51,"")</f>
        <v>43922</v>
      </c>
      <c r="D53" s="23" t="str">
        <f>IF('Invoice Log'!D51&lt;&gt;"",'Invoice Log'!D51,"")</f>
        <v>INV046</v>
      </c>
      <c r="E53" s="23" t="str">
        <f>IF('Invoice Log'!E51&lt;&gt;"",'Invoice Log'!E51,"")</f>
        <v>Customer Name 046</v>
      </c>
      <c r="F53" s="20">
        <f>IF('Invoice Log'!F51&lt;&gt;"",'Invoice Log'!F51,"")</f>
        <v>1032</v>
      </c>
      <c r="G53" s="17">
        <f>IF('Invoice Log'!I51&lt;&gt;"",'Invoice Log'!I51,"")</f>
        <v>43952</v>
      </c>
      <c r="H53" s="20">
        <f>IF('Invoice Log'!J51&lt;&gt;"",'Invoice Log'!J51,"")</f>
        <v>0</v>
      </c>
      <c r="I53" s="20">
        <f t="shared" si="6"/>
        <v>1032</v>
      </c>
      <c r="J53" s="27">
        <f t="shared" ca="1" si="7"/>
        <v>1032</v>
      </c>
      <c r="K53" s="9">
        <f t="shared" ca="1" si="8"/>
        <v>731</v>
      </c>
      <c r="L53" s="27" t="str">
        <f t="shared" ca="1" si="9"/>
        <v/>
      </c>
      <c r="M53" s="27" t="str">
        <f t="shared" ca="1" si="10"/>
        <v/>
      </c>
      <c r="N53" s="27" t="str">
        <f t="shared" ca="1" si="11"/>
        <v/>
      </c>
      <c r="O53" s="27">
        <f t="shared" ca="1" si="12"/>
        <v>1032</v>
      </c>
    </row>
    <row r="54" spans="2:15" x14ac:dyDescent="0.25">
      <c r="B54" s="22">
        <f>IF('Invoice Log'!B52&lt;&gt;"",'Invoice Log'!B52,"")</f>
        <v>47</v>
      </c>
      <c r="C54" s="17">
        <f>IF('Invoice Log'!C52&lt;&gt;"",'Invoice Log'!C52,"")</f>
        <v>43924</v>
      </c>
      <c r="D54" s="23" t="str">
        <f>IF('Invoice Log'!D52&lt;&gt;"",'Invoice Log'!D52,"")</f>
        <v>INV047</v>
      </c>
      <c r="E54" s="23" t="str">
        <f>IF('Invoice Log'!E52&lt;&gt;"",'Invoice Log'!E52,"")</f>
        <v>Customer Name 047</v>
      </c>
      <c r="F54" s="20">
        <f>IF('Invoice Log'!F52&lt;&gt;"",'Invoice Log'!F52,"")</f>
        <v>1033</v>
      </c>
      <c r="G54" s="17">
        <f>IF('Invoice Log'!I52&lt;&gt;"",'Invoice Log'!I52,"")</f>
        <v>43954</v>
      </c>
      <c r="H54" s="20">
        <f>IF('Invoice Log'!J52&lt;&gt;"",'Invoice Log'!J52,"")</f>
        <v>0</v>
      </c>
      <c r="I54" s="20">
        <f t="shared" si="6"/>
        <v>1033</v>
      </c>
      <c r="J54" s="27">
        <f t="shared" ca="1" si="7"/>
        <v>1033</v>
      </c>
      <c r="K54" s="9">
        <f t="shared" ca="1" si="8"/>
        <v>729</v>
      </c>
      <c r="L54" s="27" t="str">
        <f t="shared" ca="1" si="9"/>
        <v/>
      </c>
      <c r="M54" s="27" t="str">
        <f t="shared" ca="1" si="10"/>
        <v/>
      </c>
      <c r="N54" s="27" t="str">
        <f t="shared" ca="1" si="11"/>
        <v/>
      </c>
      <c r="O54" s="27">
        <f t="shared" ca="1" si="12"/>
        <v>1033</v>
      </c>
    </row>
    <row r="55" spans="2:15" x14ac:dyDescent="0.25">
      <c r="B55" s="22">
        <f>IF('Invoice Log'!B53&lt;&gt;"",'Invoice Log'!B53,"")</f>
        <v>48</v>
      </c>
      <c r="C55" s="17">
        <f>IF('Invoice Log'!C53&lt;&gt;"",'Invoice Log'!C53,"")</f>
        <v>43926</v>
      </c>
      <c r="D55" s="23" t="str">
        <f>IF('Invoice Log'!D53&lt;&gt;"",'Invoice Log'!D53,"")</f>
        <v>INV048</v>
      </c>
      <c r="E55" s="23" t="str">
        <f>IF('Invoice Log'!E53&lt;&gt;"",'Invoice Log'!E53,"")</f>
        <v>Customer Name 048</v>
      </c>
      <c r="F55" s="20">
        <f>IF('Invoice Log'!F53&lt;&gt;"",'Invoice Log'!F53,"")</f>
        <v>1034</v>
      </c>
      <c r="G55" s="17">
        <f>IF('Invoice Log'!I53&lt;&gt;"",'Invoice Log'!I53,"")</f>
        <v>43956</v>
      </c>
      <c r="H55" s="20">
        <f>IF('Invoice Log'!J53&lt;&gt;"",'Invoice Log'!J53,"")</f>
        <v>0</v>
      </c>
      <c r="I55" s="20">
        <f t="shared" si="6"/>
        <v>1034</v>
      </c>
      <c r="J55" s="27">
        <f t="shared" ca="1" si="7"/>
        <v>1034</v>
      </c>
      <c r="K55" s="9">
        <f t="shared" ca="1" si="8"/>
        <v>727</v>
      </c>
      <c r="L55" s="27" t="str">
        <f t="shared" ca="1" si="9"/>
        <v/>
      </c>
      <c r="M55" s="27" t="str">
        <f t="shared" ca="1" si="10"/>
        <v/>
      </c>
      <c r="N55" s="27" t="str">
        <f t="shared" ca="1" si="11"/>
        <v/>
      </c>
      <c r="O55" s="27">
        <f t="shared" ca="1" si="12"/>
        <v>1034</v>
      </c>
    </row>
    <row r="56" spans="2:15" x14ac:dyDescent="0.25">
      <c r="B56" s="22">
        <f>IF('Invoice Log'!B54&lt;&gt;"",'Invoice Log'!B54,"")</f>
        <v>49</v>
      </c>
      <c r="C56" s="17">
        <f>IF('Invoice Log'!C54&lt;&gt;"",'Invoice Log'!C54,"")</f>
        <v>43928</v>
      </c>
      <c r="D56" s="23" t="str">
        <f>IF('Invoice Log'!D54&lt;&gt;"",'Invoice Log'!D54,"")</f>
        <v>INV049</v>
      </c>
      <c r="E56" s="23" t="str">
        <f>IF('Invoice Log'!E54&lt;&gt;"",'Invoice Log'!E54,"")</f>
        <v>Customer Name 049</v>
      </c>
      <c r="F56" s="20">
        <f>IF('Invoice Log'!F54&lt;&gt;"",'Invoice Log'!F54,"")</f>
        <v>1035</v>
      </c>
      <c r="G56" s="17">
        <f>IF('Invoice Log'!I54&lt;&gt;"",'Invoice Log'!I54,"")</f>
        <v>43958</v>
      </c>
      <c r="H56" s="20">
        <f>IF('Invoice Log'!J54&lt;&gt;"",'Invoice Log'!J54,"")</f>
        <v>0</v>
      </c>
      <c r="I56" s="20">
        <f t="shared" si="6"/>
        <v>1035</v>
      </c>
      <c r="J56" s="27">
        <f t="shared" ca="1" si="7"/>
        <v>1035</v>
      </c>
      <c r="K56" s="9">
        <f t="shared" ca="1" si="8"/>
        <v>725</v>
      </c>
      <c r="L56" s="27" t="str">
        <f t="shared" ca="1" si="9"/>
        <v/>
      </c>
      <c r="M56" s="27" t="str">
        <f t="shared" ca="1" si="10"/>
        <v/>
      </c>
      <c r="N56" s="27" t="str">
        <f t="shared" ca="1" si="11"/>
        <v/>
      </c>
      <c r="O56" s="27">
        <f t="shared" ca="1" si="12"/>
        <v>1035</v>
      </c>
    </row>
    <row r="57" spans="2:15" x14ac:dyDescent="0.25">
      <c r="B57" s="22">
        <f>IF('Invoice Log'!B55&lt;&gt;"",'Invoice Log'!B55,"")</f>
        <v>50</v>
      </c>
      <c r="C57" s="17">
        <f>IF('Invoice Log'!C55&lt;&gt;"",'Invoice Log'!C55,"")</f>
        <v>43930</v>
      </c>
      <c r="D57" s="23" t="str">
        <f>IF('Invoice Log'!D55&lt;&gt;"",'Invoice Log'!D55,"")</f>
        <v>INV050</v>
      </c>
      <c r="E57" s="23" t="str">
        <f>IF('Invoice Log'!E55&lt;&gt;"",'Invoice Log'!E55,"")</f>
        <v>Customer Name 050</v>
      </c>
      <c r="F57" s="20">
        <f>IF('Invoice Log'!F55&lt;&gt;"",'Invoice Log'!F55,"")</f>
        <v>1036</v>
      </c>
      <c r="G57" s="17">
        <f>IF('Invoice Log'!I55&lt;&gt;"",'Invoice Log'!I55,"")</f>
        <v>43960</v>
      </c>
      <c r="H57" s="20">
        <f>IF('Invoice Log'!J55&lt;&gt;"",'Invoice Log'!J55,"")</f>
        <v>0</v>
      </c>
      <c r="I57" s="20">
        <f t="shared" si="6"/>
        <v>1036</v>
      </c>
      <c r="J57" s="27">
        <f t="shared" ca="1" si="7"/>
        <v>1036</v>
      </c>
      <c r="K57" s="9">
        <f t="shared" ca="1" si="8"/>
        <v>723</v>
      </c>
      <c r="L57" s="27" t="str">
        <f t="shared" ca="1" si="9"/>
        <v/>
      </c>
      <c r="M57" s="27" t="str">
        <f t="shared" ca="1" si="10"/>
        <v/>
      </c>
      <c r="N57" s="27" t="str">
        <f t="shared" ca="1" si="11"/>
        <v/>
      </c>
      <c r="O57" s="27">
        <f t="shared" ca="1" si="12"/>
        <v>1036</v>
      </c>
    </row>
    <row r="58" spans="2:15" x14ac:dyDescent="0.25">
      <c r="B58" s="22">
        <f>IF('Invoice Log'!B56&lt;&gt;"",'Invoice Log'!B56,"")</f>
        <v>51</v>
      </c>
      <c r="C58" s="17">
        <f>IF('Invoice Log'!C56&lt;&gt;"",'Invoice Log'!C56,"")</f>
        <v>43932</v>
      </c>
      <c r="D58" s="23" t="str">
        <f>IF('Invoice Log'!D56&lt;&gt;"",'Invoice Log'!D56,"")</f>
        <v>INV051</v>
      </c>
      <c r="E58" s="23" t="str">
        <f>IF('Invoice Log'!E56&lt;&gt;"",'Invoice Log'!E56,"")</f>
        <v>Customer Name 051</v>
      </c>
      <c r="F58" s="20">
        <f>IF('Invoice Log'!F56&lt;&gt;"",'Invoice Log'!F56,"")</f>
        <v>1037</v>
      </c>
      <c r="G58" s="17">
        <f>IF('Invoice Log'!I56&lt;&gt;"",'Invoice Log'!I56,"")</f>
        <v>43962</v>
      </c>
      <c r="H58" s="20">
        <f>IF('Invoice Log'!J56&lt;&gt;"",'Invoice Log'!J56,"")</f>
        <v>0</v>
      </c>
      <c r="I58" s="20">
        <f t="shared" si="6"/>
        <v>1037</v>
      </c>
      <c r="J58" s="27">
        <f t="shared" ca="1" si="7"/>
        <v>1037</v>
      </c>
      <c r="K58" s="9">
        <f t="shared" ca="1" si="8"/>
        <v>721</v>
      </c>
      <c r="L58" s="27" t="str">
        <f t="shared" ca="1" si="9"/>
        <v/>
      </c>
      <c r="M58" s="27" t="str">
        <f t="shared" ca="1" si="10"/>
        <v/>
      </c>
      <c r="N58" s="27" t="str">
        <f t="shared" ca="1" si="11"/>
        <v/>
      </c>
      <c r="O58" s="27">
        <f t="shared" ca="1" si="12"/>
        <v>1037</v>
      </c>
    </row>
    <row r="59" spans="2:15" x14ac:dyDescent="0.25">
      <c r="B59" s="22">
        <f>IF('Invoice Log'!B57&lt;&gt;"",'Invoice Log'!B57,"")</f>
        <v>52</v>
      </c>
      <c r="C59" s="17">
        <f>IF('Invoice Log'!C57&lt;&gt;"",'Invoice Log'!C57,"")</f>
        <v>43934</v>
      </c>
      <c r="D59" s="23" t="str">
        <f>IF('Invoice Log'!D57&lt;&gt;"",'Invoice Log'!D57,"")</f>
        <v>INV052</v>
      </c>
      <c r="E59" s="23" t="str">
        <f>IF('Invoice Log'!E57&lt;&gt;"",'Invoice Log'!E57,"")</f>
        <v>Customer Name 052</v>
      </c>
      <c r="F59" s="20">
        <f>IF('Invoice Log'!F57&lt;&gt;"",'Invoice Log'!F57,"")</f>
        <v>1038</v>
      </c>
      <c r="G59" s="17">
        <f>IF('Invoice Log'!I57&lt;&gt;"",'Invoice Log'!I57,"")</f>
        <v>43964</v>
      </c>
      <c r="H59" s="20">
        <f>IF('Invoice Log'!J57&lt;&gt;"",'Invoice Log'!J57,"")</f>
        <v>0</v>
      </c>
      <c r="I59" s="20">
        <f t="shared" si="6"/>
        <v>1038</v>
      </c>
      <c r="J59" s="27">
        <f t="shared" ca="1" si="7"/>
        <v>1038</v>
      </c>
      <c r="K59" s="9">
        <f t="shared" ca="1" si="8"/>
        <v>719</v>
      </c>
      <c r="L59" s="27" t="str">
        <f t="shared" ca="1" si="9"/>
        <v/>
      </c>
      <c r="M59" s="27" t="str">
        <f t="shared" ca="1" si="10"/>
        <v/>
      </c>
      <c r="N59" s="27" t="str">
        <f t="shared" ca="1" si="11"/>
        <v/>
      </c>
      <c r="O59" s="27">
        <f t="shared" ca="1" si="12"/>
        <v>1038</v>
      </c>
    </row>
    <row r="60" spans="2:15" x14ac:dyDescent="0.25">
      <c r="B60" s="22">
        <f>IF('Invoice Log'!B58&lt;&gt;"",'Invoice Log'!B58,"")</f>
        <v>53</v>
      </c>
      <c r="C60" s="17">
        <f>IF('Invoice Log'!C58&lt;&gt;"",'Invoice Log'!C58,"")</f>
        <v>43936</v>
      </c>
      <c r="D60" s="23" t="str">
        <f>IF('Invoice Log'!D58&lt;&gt;"",'Invoice Log'!D58,"")</f>
        <v>INV053</v>
      </c>
      <c r="E60" s="23" t="str">
        <f>IF('Invoice Log'!E58&lt;&gt;"",'Invoice Log'!E58,"")</f>
        <v>Customer Name 053</v>
      </c>
      <c r="F60" s="20">
        <f>IF('Invoice Log'!F58&lt;&gt;"",'Invoice Log'!F58,"")</f>
        <v>1039</v>
      </c>
      <c r="G60" s="17">
        <f>IF('Invoice Log'!I58&lt;&gt;"",'Invoice Log'!I58,"")</f>
        <v>43966</v>
      </c>
      <c r="H60" s="20">
        <f>IF('Invoice Log'!J58&lt;&gt;"",'Invoice Log'!J58,"")</f>
        <v>0</v>
      </c>
      <c r="I60" s="20">
        <f t="shared" si="6"/>
        <v>1039</v>
      </c>
      <c r="J60" s="27">
        <f t="shared" ca="1" si="7"/>
        <v>1039</v>
      </c>
      <c r="K60" s="9">
        <f t="shared" ca="1" si="8"/>
        <v>717</v>
      </c>
      <c r="L60" s="27" t="str">
        <f t="shared" ca="1" si="9"/>
        <v/>
      </c>
      <c r="M60" s="27" t="str">
        <f t="shared" ca="1" si="10"/>
        <v/>
      </c>
      <c r="N60" s="27" t="str">
        <f t="shared" ca="1" si="11"/>
        <v/>
      </c>
      <c r="O60" s="27">
        <f t="shared" ca="1" si="12"/>
        <v>1039</v>
      </c>
    </row>
    <row r="61" spans="2:15" x14ac:dyDescent="0.25">
      <c r="B61" s="22">
        <f>IF('Invoice Log'!B59&lt;&gt;"",'Invoice Log'!B59,"")</f>
        <v>54</v>
      </c>
      <c r="C61" s="17">
        <f>IF('Invoice Log'!C59&lt;&gt;"",'Invoice Log'!C59,"")</f>
        <v>43938</v>
      </c>
      <c r="D61" s="23" t="str">
        <f>IF('Invoice Log'!D59&lt;&gt;"",'Invoice Log'!D59,"")</f>
        <v>INV054</v>
      </c>
      <c r="E61" s="23" t="str">
        <f>IF('Invoice Log'!E59&lt;&gt;"",'Invoice Log'!E59,"")</f>
        <v>Customer Name 054</v>
      </c>
      <c r="F61" s="20">
        <f>IF('Invoice Log'!F59&lt;&gt;"",'Invoice Log'!F59,"")</f>
        <v>1040</v>
      </c>
      <c r="G61" s="17">
        <f>IF('Invoice Log'!I59&lt;&gt;"",'Invoice Log'!I59,"")</f>
        <v>43968</v>
      </c>
      <c r="H61" s="20">
        <f>IF('Invoice Log'!J59&lt;&gt;"",'Invoice Log'!J59,"")</f>
        <v>0</v>
      </c>
      <c r="I61" s="20">
        <f t="shared" si="6"/>
        <v>1040</v>
      </c>
      <c r="J61" s="27">
        <f t="shared" ca="1" si="7"/>
        <v>1040</v>
      </c>
      <c r="K61" s="9">
        <f t="shared" ca="1" si="8"/>
        <v>715</v>
      </c>
      <c r="L61" s="27" t="str">
        <f t="shared" ca="1" si="9"/>
        <v/>
      </c>
      <c r="M61" s="27" t="str">
        <f t="shared" ca="1" si="10"/>
        <v/>
      </c>
      <c r="N61" s="27" t="str">
        <f t="shared" ca="1" si="11"/>
        <v/>
      </c>
      <c r="O61" s="27">
        <f t="shared" ca="1" si="12"/>
        <v>1040</v>
      </c>
    </row>
    <row r="62" spans="2:15" x14ac:dyDescent="0.25">
      <c r="B62" s="22">
        <f>IF('Invoice Log'!B60&lt;&gt;"",'Invoice Log'!B60,"")</f>
        <v>55</v>
      </c>
      <c r="C62" s="17">
        <f>IF('Invoice Log'!C60&lt;&gt;"",'Invoice Log'!C60,"")</f>
        <v>43940</v>
      </c>
      <c r="D62" s="23" t="str">
        <f>IF('Invoice Log'!D60&lt;&gt;"",'Invoice Log'!D60,"")</f>
        <v>INV055</v>
      </c>
      <c r="E62" s="23" t="str">
        <f>IF('Invoice Log'!E60&lt;&gt;"",'Invoice Log'!E60,"")</f>
        <v>Customer Name 055</v>
      </c>
      <c r="F62" s="20">
        <f>IF('Invoice Log'!F60&lt;&gt;"",'Invoice Log'!F60,"")</f>
        <v>1041</v>
      </c>
      <c r="G62" s="17">
        <f>IF('Invoice Log'!I60&lt;&gt;"",'Invoice Log'!I60,"")</f>
        <v>43970</v>
      </c>
      <c r="H62" s="20">
        <f>IF('Invoice Log'!J60&lt;&gt;"",'Invoice Log'!J60,"")</f>
        <v>0</v>
      </c>
      <c r="I62" s="20">
        <f t="shared" si="6"/>
        <v>1041</v>
      </c>
      <c r="J62" s="27">
        <f t="shared" ca="1" si="7"/>
        <v>1041</v>
      </c>
      <c r="K62" s="9">
        <f t="shared" ca="1" si="8"/>
        <v>713</v>
      </c>
      <c r="L62" s="27" t="str">
        <f t="shared" ca="1" si="9"/>
        <v/>
      </c>
      <c r="M62" s="27" t="str">
        <f t="shared" ca="1" si="10"/>
        <v/>
      </c>
      <c r="N62" s="27" t="str">
        <f t="shared" ca="1" si="11"/>
        <v/>
      </c>
      <c r="O62" s="27">
        <f t="shared" ca="1" si="12"/>
        <v>1041</v>
      </c>
    </row>
    <row r="63" spans="2:15" x14ac:dyDescent="0.25">
      <c r="B63" s="22">
        <f>IF('Invoice Log'!B61&lt;&gt;"",'Invoice Log'!B61,"")</f>
        <v>56</v>
      </c>
      <c r="C63" s="17">
        <f>IF('Invoice Log'!C61&lt;&gt;"",'Invoice Log'!C61,"")</f>
        <v>43942</v>
      </c>
      <c r="D63" s="23" t="str">
        <f>IF('Invoice Log'!D61&lt;&gt;"",'Invoice Log'!D61,"")</f>
        <v>INV056</v>
      </c>
      <c r="E63" s="23" t="str">
        <f>IF('Invoice Log'!E61&lt;&gt;"",'Invoice Log'!E61,"")</f>
        <v>Customer Name 056</v>
      </c>
      <c r="F63" s="20">
        <f>IF('Invoice Log'!F61&lt;&gt;"",'Invoice Log'!F61,"")</f>
        <v>1042</v>
      </c>
      <c r="G63" s="17">
        <f>IF('Invoice Log'!I61&lt;&gt;"",'Invoice Log'!I61,"")</f>
        <v>43972</v>
      </c>
      <c r="H63" s="20">
        <f>IF('Invoice Log'!J61&lt;&gt;"",'Invoice Log'!J61,"")</f>
        <v>0</v>
      </c>
      <c r="I63" s="20">
        <f t="shared" si="6"/>
        <v>1042</v>
      </c>
      <c r="J63" s="27">
        <f t="shared" ca="1" si="7"/>
        <v>1042</v>
      </c>
      <c r="K63" s="9">
        <f t="shared" ca="1" si="8"/>
        <v>711</v>
      </c>
      <c r="L63" s="27" t="str">
        <f t="shared" ca="1" si="9"/>
        <v/>
      </c>
      <c r="M63" s="27" t="str">
        <f t="shared" ca="1" si="10"/>
        <v/>
      </c>
      <c r="N63" s="27" t="str">
        <f t="shared" ca="1" si="11"/>
        <v/>
      </c>
      <c r="O63" s="27">
        <f t="shared" ca="1" si="12"/>
        <v>1042</v>
      </c>
    </row>
    <row r="64" spans="2:15" x14ac:dyDescent="0.25">
      <c r="B64" s="22">
        <f>IF('Invoice Log'!B62&lt;&gt;"",'Invoice Log'!B62,"")</f>
        <v>57</v>
      </c>
      <c r="C64" s="17">
        <f>IF('Invoice Log'!C62&lt;&gt;"",'Invoice Log'!C62,"")</f>
        <v>43944</v>
      </c>
      <c r="D64" s="23" t="str">
        <f>IF('Invoice Log'!D62&lt;&gt;"",'Invoice Log'!D62,"")</f>
        <v>INV057</v>
      </c>
      <c r="E64" s="23" t="str">
        <f>IF('Invoice Log'!E62&lt;&gt;"",'Invoice Log'!E62,"")</f>
        <v>Customer Name 057</v>
      </c>
      <c r="F64" s="20">
        <f>IF('Invoice Log'!F62&lt;&gt;"",'Invoice Log'!F62,"")</f>
        <v>1043</v>
      </c>
      <c r="G64" s="17">
        <f>IF('Invoice Log'!I62&lt;&gt;"",'Invoice Log'!I62,"")</f>
        <v>43974</v>
      </c>
      <c r="H64" s="20">
        <f>IF('Invoice Log'!J62&lt;&gt;"",'Invoice Log'!J62,"")</f>
        <v>0</v>
      </c>
      <c r="I64" s="20">
        <f t="shared" si="6"/>
        <v>1043</v>
      </c>
      <c r="J64" s="27">
        <f t="shared" ca="1" si="7"/>
        <v>1043</v>
      </c>
      <c r="K64" s="9">
        <f t="shared" ca="1" si="8"/>
        <v>709</v>
      </c>
      <c r="L64" s="27" t="str">
        <f t="shared" ca="1" si="9"/>
        <v/>
      </c>
      <c r="M64" s="27" t="str">
        <f t="shared" ca="1" si="10"/>
        <v/>
      </c>
      <c r="N64" s="27" t="str">
        <f t="shared" ca="1" si="11"/>
        <v/>
      </c>
      <c r="O64" s="27">
        <f t="shared" ca="1" si="12"/>
        <v>1043</v>
      </c>
    </row>
    <row r="65" spans="2:15" x14ac:dyDescent="0.25">
      <c r="B65" s="22">
        <f>IF('Invoice Log'!B63&lt;&gt;"",'Invoice Log'!B63,"")</f>
        <v>58</v>
      </c>
      <c r="C65" s="17">
        <f>IF('Invoice Log'!C63&lt;&gt;"",'Invoice Log'!C63,"")</f>
        <v>43946</v>
      </c>
      <c r="D65" s="23" t="str">
        <f>IF('Invoice Log'!D63&lt;&gt;"",'Invoice Log'!D63,"")</f>
        <v>INV058</v>
      </c>
      <c r="E65" s="23" t="str">
        <f>IF('Invoice Log'!E63&lt;&gt;"",'Invoice Log'!E63,"")</f>
        <v>Customer Name 058</v>
      </c>
      <c r="F65" s="20">
        <f>IF('Invoice Log'!F63&lt;&gt;"",'Invoice Log'!F63,"")</f>
        <v>1044</v>
      </c>
      <c r="G65" s="17">
        <f>IF('Invoice Log'!I63&lt;&gt;"",'Invoice Log'!I63,"")</f>
        <v>43976</v>
      </c>
      <c r="H65" s="20">
        <f>IF('Invoice Log'!J63&lt;&gt;"",'Invoice Log'!J63,"")</f>
        <v>0</v>
      </c>
      <c r="I65" s="20">
        <f t="shared" si="6"/>
        <v>1044</v>
      </c>
      <c r="J65" s="27">
        <f t="shared" ca="1" si="7"/>
        <v>1044</v>
      </c>
      <c r="K65" s="9">
        <f t="shared" ca="1" si="8"/>
        <v>707</v>
      </c>
      <c r="L65" s="27" t="str">
        <f t="shared" ca="1" si="9"/>
        <v/>
      </c>
      <c r="M65" s="27" t="str">
        <f t="shared" ca="1" si="10"/>
        <v/>
      </c>
      <c r="N65" s="27" t="str">
        <f t="shared" ca="1" si="11"/>
        <v/>
      </c>
      <c r="O65" s="27">
        <f t="shared" ca="1" si="12"/>
        <v>1044</v>
      </c>
    </row>
    <row r="66" spans="2:15" x14ac:dyDescent="0.25">
      <c r="B66" s="22">
        <f>IF('Invoice Log'!B64&lt;&gt;"",'Invoice Log'!B64,"")</f>
        <v>59</v>
      </c>
      <c r="C66" s="17">
        <f>IF('Invoice Log'!C64&lt;&gt;"",'Invoice Log'!C64,"")</f>
        <v>43948</v>
      </c>
      <c r="D66" s="23" t="str">
        <f>IF('Invoice Log'!D64&lt;&gt;"",'Invoice Log'!D64,"")</f>
        <v>INV059</v>
      </c>
      <c r="E66" s="23" t="str">
        <f>IF('Invoice Log'!E64&lt;&gt;"",'Invoice Log'!E64,"")</f>
        <v>Customer Name 059</v>
      </c>
      <c r="F66" s="20">
        <f>IF('Invoice Log'!F64&lt;&gt;"",'Invoice Log'!F64,"")</f>
        <v>1045</v>
      </c>
      <c r="G66" s="17">
        <f>IF('Invoice Log'!I64&lt;&gt;"",'Invoice Log'!I64,"")</f>
        <v>43978</v>
      </c>
      <c r="H66" s="20">
        <f>IF('Invoice Log'!J64&lt;&gt;"",'Invoice Log'!J64,"")</f>
        <v>0</v>
      </c>
      <c r="I66" s="20">
        <f t="shared" si="6"/>
        <v>1045</v>
      </c>
      <c r="J66" s="27">
        <f t="shared" ca="1" si="7"/>
        <v>1045</v>
      </c>
      <c r="K66" s="9">
        <f t="shared" ca="1" si="8"/>
        <v>705</v>
      </c>
      <c r="L66" s="27" t="str">
        <f t="shared" ca="1" si="9"/>
        <v/>
      </c>
      <c r="M66" s="27" t="str">
        <f t="shared" ca="1" si="10"/>
        <v/>
      </c>
      <c r="N66" s="27" t="str">
        <f t="shared" ca="1" si="11"/>
        <v/>
      </c>
      <c r="O66" s="27">
        <f t="shared" ca="1" si="12"/>
        <v>1045</v>
      </c>
    </row>
    <row r="67" spans="2:15" x14ac:dyDescent="0.25">
      <c r="B67" s="22">
        <f>IF('Invoice Log'!B65&lt;&gt;"",'Invoice Log'!B65,"")</f>
        <v>60</v>
      </c>
      <c r="C67" s="17">
        <f>IF('Invoice Log'!C65&lt;&gt;"",'Invoice Log'!C65,"")</f>
        <v>43950</v>
      </c>
      <c r="D67" s="23" t="str">
        <f>IF('Invoice Log'!D65&lt;&gt;"",'Invoice Log'!D65,"")</f>
        <v>INV060</v>
      </c>
      <c r="E67" s="23" t="str">
        <f>IF('Invoice Log'!E65&lt;&gt;"",'Invoice Log'!E65,"")</f>
        <v>Customer Name 060</v>
      </c>
      <c r="F67" s="20">
        <f>IF('Invoice Log'!F65&lt;&gt;"",'Invoice Log'!F65,"")</f>
        <v>1046</v>
      </c>
      <c r="G67" s="17">
        <f>IF('Invoice Log'!I65&lt;&gt;"",'Invoice Log'!I65,"")</f>
        <v>43980</v>
      </c>
      <c r="H67" s="20">
        <f>IF('Invoice Log'!J65&lt;&gt;"",'Invoice Log'!J65,"")</f>
        <v>0</v>
      </c>
      <c r="I67" s="20">
        <f t="shared" si="6"/>
        <v>1046</v>
      </c>
      <c r="J67" s="27">
        <f t="shared" ca="1" si="7"/>
        <v>1046</v>
      </c>
      <c r="K67" s="9">
        <f t="shared" ca="1" si="8"/>
        <v>703</v>
      </c>
      <c r="L67" s="27" t="str">
        <f t="shared" ca="1" si="9"/>
        <v/>
      </c>
      <c r="M67" s="27" t="str">
        <f t="shared" ca="1" si="10"/>
        <v/>
      </c>
      <c r="N67" s="27" t="str">
        <f t="shared" ca="1" si="11"/>
        <v/>
      </c>
      <c r="O67" s="27">
        <f t="shared" ca="1" si="12"/>
        <v>1046</v>
      </c>
    </row>
    <row r="68" spans="2:15" x14ac:dyDescent="0.25">
      <c r="B68" s="22">
        <f>IF('Invoice Log'!B66&lt;&gt;"",'Invoice Log'!B66,"")</f>
        <v>61</v>
      </c>
      <c r="C68" s="17">
        <f>IF('Invoice Log'!C66&lt;&gt;"",'Invoice Log'!C66,"")</f>
        <v>43952</v>
      </c>
      <c r="D68" s="23" t="str">
        <f>IF('Invoice Log'!D66&lt;&gt;"",'Invoice Log'!D66,"")</f>
        <v>INV061</v>
      </c>
      <c r="E68" s="23" t="str">
        <f>IF('Invoice Log'!E66&lt;&gt;"",'Invoice Log'!E66,"")</f>
        <v>Customer Name 061</v>
      </c>
      <c r="F68" s="20">
        <f>IF('Invoice Log'!F66&lt;&gt;"",'Invoice Log'!F66,"")</f>
        <v>1047</v>
      </c>
      <c r="G68" s="17">
        <f>IF('Invoice Log'!I66&lt;&gt;"",'Invoice Log'!I66,"")</f>
        <v>43982</v>
      </c>
      <c r="H68" s="20">
        <f>IF('Invoice Log'!J66&lt;&gt;"",'Invoice Log'!J66,"")</f>
        <v>0</v>
      </c>
      <c r="I68" s="20">
        <f t="shared" si="6"/>
        <v>1047</v>
      </c>
      <c r="J68" s="27">
        <f t="shared" ca="1" si="7"/>
        <v>1047</v>
      </c>
      <c r="K68" s="9">
        <f t="shared" ca="1" si="8"/>
        <v>701</v>
      </c>
      <c r="L68" s="27" t="str">
        <f t="shared" ca="1" si="9"/>
        <v/>
      </c>
      <c r="M68" s="27" t="str">
        <f t="shared" ca="1" si="10"/>
        <v/>
      </c>
      <c r="N68" s="27" t="str">
        <f t="shared" ca="1" si="11"/>
        <v/>
      </c>
      <c r="O68" s="27">
        <f t="shared" ca="1" si="12"/>
        <v>1047</v>
      </c>
    </row>
    <row r="69" spans="2:15" x14ac:dyDescent="0.25">
      <c r="B69" s="22">
        <f>IF('Invoice Log'!B67&lt;&gt;"",'Invoice Log'!B67,"")</f>
        <v>62</v>
      </c>
      <c r="C69" s="17">
        <f>IF('Invoice Log'!C67&lt;&gt;"",'Invoice Log'!C67,"")</f>
        <v>43954</v>
      </c>
      <c r="D69" s="23" t="str">
        <f>IF('Invoice Log'!D67&lt;&gt;"",'Invoice Log'!D67,"")</f>
        <v>INV062</v>
      </c>
      <c r="E69" s="23" t="str">
        <f>IF('Invoice Log'!E67&lt;&gt;"",'Invoice Log'!E67,"")</f>
        <v>Customer Name 062</v>
      </c>
      <c r="F69" s="20">
        <f>IF('Invoice Log'!F67&lt;&gt;"",'Invoice Log'!F67,"")</f>
        <v>1048</v>
      </c>
      <c r="G69" s="17">
        <f>IF('Invoice Log'!I67&lt;&gt;"",'Invoice Log'!I67,"")</f>
        <v>43984</v>
      </c>
      <c r="H69" s="20">
        <f>IF('Invoice Log'!J67&lt;&gt;"",'Invoice Log'!J67,"")</f>
        <v>0</v>
      </c>
      <c r="I69" s="20">
        <f t="shared" si="6"/>
        <v>1048</v>
      </c>
      <c r="J69" s="27">
        <f t="shared" ca="1" si="7"/>
        <v>1048</v>
      </c>
      <c r="K69" s="9">
        <f t="shared" ca="1" si="8"/>
        <v>699</v>
      </c>
      <c r="L69" s="27" t="str">
        <f t="shared" ca="1" si="9"/>
        <v/>
      </c>
      <c r="M69" s="27" t="str">
        <f t="shared" ca="1" si="10"/>
        <v/>
      </c>
      <c r="N69" s="27" t="str">
        <f t="shared" ca="1" si="11"/>
        <v/>
      </c>
      <c r="O69" s="27">
        <f t="shared" ca="1" si="12"/>
        <v>1048</v>
      </c>
    </row>
    <row r="70" spans="2:15" x14ac:dyDescent="0.25">
      <c r="B70" s="22">
        <f>IF('Invoice Log'!B68&lt;&gt;"",'Invoice Log'!B68,"")</f>
        <v>63</v>
      </c>
      <c r="C70" s="17">
        <f>IF('Invoice Log'!C68&lt;&gt;"",'Invoice Log'!C68,"")</f>
        <v>43956</v>
      </c>
      <c r="D70" s="23" t="str">
        <f>IF('Invoice Log'!D68&lt;&gt;"",'Invoice Log'!D68,"")</f>
        <v>INV063</v>
      </c>
      <c r="E70" s="23" t="str">
        <f>IF('Invoice Log'!E68&lt;&gt;"",'Invoice Log'!E68,"")</f>
        <v>Customer Name 063</v>
      </c>
      <c r="F70" s="20">
        <f>IF('Invoice Log'!F68&lt;&gt;"",'Invoice Log'!F68,"")</f>
        <v>1049</v>
      </c>
      <c r="G70" s="17">
        <f>IF('Invoice Log'!I68&lt;&gt;"",'Invoice Log'!I68,"")</f>
        <v>43986</v>
      </c>
      <c r="H70" s="20">
        <f>IF('Invoice Log'!J68&lt;&gt;"",'Invoice Log'!J68,"")</f>
        <v>0</v>
      </c>
      <c r="I70" s="20">
        <f t="shared" si="6"/>
        <v>1049</v>
      </c>
      <c r="J70" s="27">
        <f t="shared" ca="1" si="7"/>
        <v>1049</v>
      </c>
      <c r="K70" s="9">
        <f t="shared" ca="1" si="8"/>
        <v>697</v>
      </c>
      <c r="L70" s="27" t="str">
        <f t="shared" ca="1" si="9"/>
        <v/>
      </c>
      <c r="M70" s="27" t="str">
        <f t="shared" ca="1" si="10"/>
        <v/>
      </c>
      <c r="N70" s="27" t="str">
        <f t="shared" ca="1" si="11"/>
        <v/>
      </c>
      <c r="O70" s="27">
        <f t="shared" ca="1" si="12"/>
        <v>1049</v>
      </c>
    </row>
    <row r="71" spans="2:15" x14ac:dyDescent="0.25">
      <c r="B71" s="22">
        <f>IF('Invoice Log'!B69&lt;&gt;"",'Invoice Log'!B69,"")</f>
        <v>64</v>
      </c>
      <c r="C71" s="17">
        <f>IF('Invoice Log'!C69&lt;&gt;"",'Invoice Log'!C69,"")</f>
        <v>43958</v>
      </c>
      <c r="D71" s="23" t="str">
        <f>IF('Invoice Log'!D69&lt;&gt;"",'Invoice Log'!D69,"")</f>
        <v>INV064</v>
      </c>
      <c r="E71" s="23" t="str">
        <f>IF('Invoice Log'!E69&lt;&gt;"",'Invoice Log'!E69,"")</f>
        <v>Customer Name 064</v>
      </c>
      <c r="F71" s="20">
        <f>IF('Invoice Log'!F69&lt;&gt;"",'Invoice Log'!F69,"")</f>
        <v>1050</v>
      </c>
      <c r="G71" s="17">
        <f>IF('Invoice Log'!I69&lt;&gt;"",'Invoice Log'!I69,"")</f>
        <v>43988</v>
      </c>
      <c r="H71" s="20">
        <f>IF('Invoice Log'!J69&lt;&gt;"",'Invoice Log'!J69,"")</f>
        <v>0</v>
      </c>
      <c r="I71" s="20">
        <f t="shared" si="6"/>
        <v>1050</v>
      </c>
      <c r="J71" s="27">
        <f t="shared" ca="1" si="7"/>
        <v>1050</v>
      </c>
      <c r="K71" s="9">
        <f t="shared" ca="1" si="8"/>
        <v>695</v>
      </c>
      <c r="L71" s="27" t="str">
        <f t="shared" ca="1" si="9"/>
        <v/>
      </c>
      <c r="M71" s="27" t="str">
        <f t="shared" ca="1" si="10"/>
        <v/>
      </c>
      <c r="N71" s="27" t="str">
        <f t="shared" ca="1" si="11"/>
        <v/>
      </c>
      <c r="O71" s="27">
        <f t="shared" ca="1" si="12"/>
        <v>1050</v>
      </c>
    </row>
    <row r="72" spans="2:15" x14ac:dyDescent="0.25">
      <c r="B72" s="22">
        <f>IF('Invoice Log'!B70&lt;&gt;"",'Invoice Log'!B70,"")</f>
        <v>65</v>
      </c>
      <c r="C72" s="17">
        <f>IF('Invoice Log'!C70&lt;&gt;"",'Invoice Log'!C70,"")</f>
        <v>43960</v>
      </c>
      <c r="D72" s="23" t="str">
        <f>IF('Invoice Log'!D70&lt;&gt;"",'Invoice Log'!D70,"")</f>
        <v>INV065</v>
      </c>
      <c r="E72" s="23" t="str">
        <f>IF('Invoice Log'!E70&lt;&gt;"",'Invoice Log'!E70,"")</f>
        <v>Customer Name 065</v>
      </c>
      <c r="F72" s="20">
        <f>IF('Invoice Log'!F70&lt;&gt;"",'Invoice Log'!F70,"")</f>
        <v>1051</v>
      </c>
      <c r="G72" s="17">
        <f>IF('Invoice Log'!I70&lt;&gt;"",'Invoice Log'!I70,"")</f>
        <v>43990</v>
      </c>
      <c r="H72" s="20">
        <f>IF('Invoice Log'!J70&lt;&gt;"",'Invoice Log'!J70,"")</f>
        <v>0</v>
      </c>
      <c r="I72" s="20">
        <f t="shared" si="6"/>
        <v>1051</v>
      </c>
      <c r="J72" s="27">
        <f t="shared" ref="J72:J107" ca="1" si="13">IF(G72&lt;=AgingDateRef,F72-H72,0)</f>
        <v>1051</v>
      </c>
      <c r="K72" s="9">
        <f t="shared" ref="K72:K107" ca="1" si="14">IF(E72&lt;&gt;"",IF(I72&lt;&gt;0,IF(G72&gt;AgingDateRef,"",AgingDateRef-G72),""),"")</f>
        <v>693</v>
      </c>
      <c r="L72" s="27" t="str">
        <f t="shared" ref="L72:L107" ca="1" si="15">IF($K72&lt;&gt;"",IF($K72&lt;31,$I72,""),"")</f>
        <v/>
      </c>
      <c r="M72" s="27" t="str">
        <f t="shared" ref="M72:M107" ca="1" si="16">IF($K72&lt;&gt;"",IF(AND($K72&gt;30,$K72&lt;61),$I72,""),"")</f>
        <v/>
      </c>
      <c r="N72" s="27" t="str">
        <f t="shared" ref="N72:N107" ca="1" si="17">IF($K72&lt;&gt;"",IF(AND($K72&gt;60,$K72&lt;91),$I72,""),"")</f>
        <v/>
      </c>
      <c r="O72" s="27">
        <f t="shared" ref="O72:O107" ca="1" si="18">IF($K72&lt;&gt;"",IF($K72&gt;90,$I72,""),"")</f>
        <v>1051</v>
      </c>
    </row>
    <row r="73" spans="2:15" x14ac:dyDescent="0.25">
      <c r="B73" s="22">
        <f>IF('Invoice Log'!B71&lt;&gt;"",'Invoice Log'!B71,"")</f>
        <v>66</v>
      </c>
      <c r="C73" s="17">
        <f>IF('Invoice Log'!C71&lt;&gt;"",'Invoice Log'!C71,"")</f>
        <v>43962</v>
      </c>
      <c r="D73" s="23" t="str">
        <f>IF('Invoice Log'!D71&lt;&gt;"",'Invoice Log'!D71,"")</f>
        <v>INV066</v>
      </c>
      <c r="E73" s="23" t="str">
        <f>IF('Invoice Log'!E71&lt;&gt;"",'Invoice Log'!E71,"")</f>
        <v>Customer Name 066</v>
      </c>
      <c r="F73" s="20">
        <f>IF('Invoice Log'!F71&lt;&gt;"",'Invoice Log'!F71,"")</f>
        <v>1052</v>
      </c>
      <c r="G73" s="17">
        <f>IF('Invoice Log'!I71&lt;&gt;"",'Invoice Log'!I71,"")</f>
        <v>43992</v>
      </c>
      <c r="H73" s="20">
        <f>IF('Invoice Log'!J71&lt;&gt;"",'Invoice Log'!J71,"")</f>
        <v>0</v>
      </c>
      <c r="I73" s="20">
        <f t="shared" ref="I73:I107" si="19">IF(E73&lt;&gt;"",F73-H73,0)</f>
        <v>1052</v>
      </c>
      <c r="J73" s="27">
        <f t="shared" ca="1" si="13"/>
        <v>1052</v>
      </c>
      <c r="K73" s="9">
        <f t="shared" ca="1" si="14"/>
        <v>691</v>
      </c>
      <c r="L73" s="27" t="str">
        <f t="shared" ca="1" si="15"/>
        <v/>
      </c>
      <c r="M73" s="27" t="str">
        <f t="shared" ca="1" si="16"/>
        <v/>
      </c>
      <c r="N73" s="27" t="str">
        <f t="shared" ca="1" si="17"/>
        <v/>
      </c>
      <c r="O73" s="27">
        <f t="shared" ca="1" si="18"/>
        <v>1052</v>
      </c>
    </row>
    <row r="74" spans="2:15" x14ac:dyDescent="0.25">
      <c r="B74" s="22">
        <f>IF('Invoice Log'!B72&lt;&gt;"",'Invoice Log'!B72,"")</f>
        <v>67</v>
      </c>
      <c r="C74" s="17">
        <f>IF('Invoice Log'!C72&lt;&gt;"",'Invoice Log'!C72,"")</f>
        <v>43964</v>
      </c>
      <c r="D74" s="23" t="str">
        <f>IF('Invoice Log'!D72&lt;&gt;"",'Invoice Log'!D72,"")</f>
        <v>INV067</v>
      </c>
      <c r="E74" s="23" t="str">
        <f>IF('Invoice Log'!E72&lt;&gt;"",'Invoice Log'!E72,"")</f>
        <v>Customer Name 067</v>
      </c>
      <c r="F74" s="20">
        <f>IF('Invoice Log'!F72&lt;&gt;"",'Invoice Log'!F72,"")</f>
        <v>1053</v>
      </c>
      <c r="G74" s="17">
        <f>IF('Invoice Log'!I72&lt;&gt;"",'Invoice Log'!I72,"")</f>
        <v>43994</v>
      </c>
      <c r="H74" s="20">
        <f>IF('Invoice Log'!J72&lt;&gt;"",'Invoice Log'!J72,"")</f>
        <v>0</v>
      </c>
      <c r="I74" s="20">
        <f t="shared" si="19"/>
        <v>1053</v>
      </c>
      <c r="J74" s="27">
        <f t="shared" ca="1" si="13"/>
        <v>1053</v>
      </c>
      <c r="K74" s="9">
        <f t="shared" ca="1" si="14"/>
        <v>689</v>
      </c>
      <c r="L74" s="27" t="str">
        <f t="shared" ca="1" si="15"/>
        <v/>
      </c>
      <c r="M74" s="27" t="str">
        <f t="shared" ca="1" si="16"/>
        <v/>
      </c>
      <c r="N74" s="27" t="str">
        <f t="shared" ca="1" si="17"/>
        <v/>
      </c>
      <c r="O74" s="27">
        <f t="shared" ca="1" si="18"/>
        <v>1053</v>
      </c>
    </row>
    <row r="75" spans="2:15" x14ac:dyDescent="0.25">
      <c r="B75" s="22">
        <f>IF('Invoice Log'!B73&lt;&gt;"",'Invoice Log'!B73,"")</f>
        <v>68</v>
      </c>
      <c r="C75" s="17">
        <f>IF('Invoice Log'!C73&lt;&gt;"",'Invoice Log'!C73,"")</f>
        <v>43966</v>
      </c>
      <c r="D75" s="23" t="str">
        <f>IF('Invoice Log'!D73&lt;&gt;"",'Invoice Log'!D73,"")</f>
        <v>INV068</v>
      </c>
      <c r="E75" s="23" t="str">
        <f>IF('Invoice Log'!E73&lt;&gt;"",'Invoice Log'!E73,"")</f>
        <v>Customer Name 068</v>
      </c>
      <c r="F75" s="20">
        <f>IF('Invoice Log'!F73&lt;&gt;"",'Invoice Log'!F73,"")</f>
        <v>1054</v>
      </c>
      <c r="G75" s="17">
        <f>IF('Invoice Log'!I73&lt;&gt;"",'Invoice Log'!I73,"")</f>
        <v>43996</v>
      </c>
      <c r="H75" s="20">
        <f>IF('Invoice Log'!J73&lt;&gt;"",'Invoice Log'!J73,"")</f>
        <v>0</v>
      </c>
      <c r="I75" s="20">
        <f t="shared" si="19"/>
        <v>1054</v>
      </c>
      <c r="J75" s="27">
        <f t="shared" ca="1" si="13"/>
        <v>1054</v>
      </c>
      <c r="K75" s="9">
        <f t="shared" ca="1" si="14"/>
        <v>687</v>
      </c>
      <c r="L75" s="27" t="str">
        <f t="shared" ca="1" si="15"/>
        <v/>
      </c>
      <c r="M75" s="27" t="str">
        <f t="shared" ca="1" si="16"/>
        <v/>
      </c>
      <c r="N75" s="27" t="str">
        <f t="shared" ca="1" si="17"/>
        <v/>
      </c>
      <c r="O75" s="27">
        <f t="shared" ca="1" si="18"/>
        <v>1054</v>
      </c>
    </row>
    <row r="76" spans="2:15" x14ac:dyDescent="0.25">
      <c r="B76" s="22">
        <f>IF('Invoice Log'!B74&lt;&gt;"",'Invoice Log'!B74,"")</f>
        <v>69</v>
      </c>
      <c r="C76" s="17">
        <f>IF('Invoice Log'!C74&lt;&gt;"",'Invoice Log'!C74,"")</f>
        <v>43968</v>
      </c>
      <c r="D76" s="23" t="str">
        <f>IF('Invoice Log'!D74&lt;&gt;"",'Invoice Log'!D74,"")</f>
        <v>INV069</v>
      </c>
      <c r="E76" s="23" t="str">
        <f>IF('Invoice Log'!E74&lt;&gt;"",'Invoice Log'!E74,"")</f>
        <v>Customer Name 069</v>
      </c>
      <c r="F76" s="20">
        <f>IF('Invoice Log'!F74&lt;&gt;"",'Invoice Log'!F74,"")</f>
        <v>1055</v>
      </c>
      <c r="G76" s="17">
        <f>IF('Invoice Log'!I74&lt;&gt;"",'Invoice Log'!I74,"")</f>
        <v>43998</v>
      </c>
      <c r="H76" s="20">
        <f>IF('Invoice Log'!J74&lt;&gt;"",'Invoice Log'!J74,"")</f>
        <v>0</v>
      </c>
      <c r="I76" s="20">
        <f t="shared" si="19"/>
        <v>1055</v>
      </c>
      <c r="J76" s="27">
        <f t="shared" ca="1" si="13"/>
        <v>1055</v>
      </c>
      <c r="K76" s="9">
        <f t="shared" ca="1" si="14"/>
        <v>685</v>
      </c>
      <c r="L76" s="27" t="str">
        <f t="shared" ca="1" si="15"/>
        <v/>
      </c>
      <c r="M76" s="27" t="str">
        <f t="shared" ca="1" si="16"/>
        <v/>
      </c>
      <c r="N76" s="27" t="str">
        <f t="shared" ca="1" si="17"/>
        <v/>
      </c>
      <c r="O76" s="27">
        <f t="shared" ca="1" si="18"/>
        <v>1055</v>
      </c>
    </row>
    <row r="77" spans="2:15" x14ac:dyDescent="0.25">
      <c r="B77" s="22">
        <f>IF('Invoice Log'!B75&lt;&gt;"",'Invoice Log'!B75,"")</f>
        <v>70</v>
      </c>
      <c r="C77" s="17">
        <f>IF('Invoice Log'!C75&lt;&gt;"",'Invoice Log'!C75,"")</f>
        <v>43970</v>
      </c>
      <c r="D77" s="23" t="str">
        <f>IF('Invoice Log'!D75&lt;&gt;"",'Invoice Log'!D75,"")</f>
        <v>INV070</v>
      </c>
      <c r="E77" s="23" t="str">
        <f>IF('Invoice Log'!E75&lt;&gt;"",'Invoice Log'!E75,"")</f>
        <v>Customer Name 070</v>
      </c>
      <c r="F77" s="20">
        <f>IF('Invoice Log'!F75&lt;&gt;"",'Invoice Log'!F75,"")</f>
        <v>1056</v>
      </c>
      <c r="G77" s="17">
        <f>IF('Invoice Log'!I75&lt;&gt;"",'Invoice Log'!I75,"")</f>
        <v>44000</v>
      </c>
      <c r="H77" s="20">
        <f>IF('Invoice Log'!J75&lt;&gt;"",'Invoice Log'!J75,"")</f>
        <v>0</v>
      </c>
      <c r="I77" s="20">
        <f t="shared" si="19"/>
        <v>1056</v>
      </c>
      <c r="J77" s="27">
        <f t="shared" ca="1" si="13"/>
        <v>1056</v>
      </c>
      <c r="K77" s="9">
        <f t="shared" ca="1" si="14"/>
        <v>683</v>
      </c>
      <c r="L77" s="27" t="str">
        <f t="shared" ca="1" si="15"/>
        <v/>
      </c>
      <c r="M77" s="27" t="str">
        <f t="shared" ca="1" si="16"/>
        <v/>
      </c>
      <c r="N77" s="27" t="str">
        <f t="shared" ca="1" si="17"/>
        <v/>
      </c>
      <c r="O77" s="27">
        <f t="shared" ca="1" si="18"/>
        <v>1056</v>
      </c>
    </row>
    <row r="78" spans="2:15" x14ac:dyDescent="0.25">
      <c r="B78" s="22">
        <f>IF('Invoice Log'!B76&lt;&gt;"",'Invoice Log'!B76,"")</f>
        <v>71</v>
      </c>
      <c r="C78" s="17">
        <f>IF('Invoice Log'!C76&lt;&gt;"",'Invoice Log'!C76,"")</f>
        <v>43972</v>
      </c>
      <c r="D78" s="23" t="str">
        <f>IF('Invoice Log'!D76&lt;&gt;"",'Invoice Log'!D76,"")</f>
        <v>INV071</v>
      </c>
      <c r="E78" s="23" t="str">
        <f>IF('Invoice Log'!E76&lt;&gt;"",'Invoice Log'!E76,"")</f>
        <v>Customer Name 071</v>
      </c>
      <c r="F78" s="20">
        <f>IF('Invoice Log'!F76&lt;&gt;"",'Invoice Log'!F76,"")</f>
        <v>1057</v>
      </c>
      <c r="G78" s="17">
        <f>IF('Invoice Log'!I76&lt;&gt;"",'Invoice Log'!I76,"")</f>
        <v>44002</v>
      </c>
      <c r="H78" s="20">
        <f>IF('Invoice Log'!J76&lt;&gt;"",'Invoice Log'!J76,"")</f>
        <v>0</v>
      </c>
      <c r="I78" s="20">
        <f t="shared" si="19"/>
        <v>1057</v>
      </c>
      <c r="J78" s="27">
        <f t="shared" ca="1" si="13"/>
        <v>1057</v>
      </c>
      <c r="K78" s="9">
        <f t="shared" ca="1" si="14"/>
        <v>681</v>
      </c>
      <c r="L78" s="27" t="str">
        <f t="shared" ca="1" si="15"/>
        <v/>
      </c>
      <c r="M78" s="27" t="str">
        <f t="shared" ca="1" si="16"/>
        <v/>
      </c>
      <c r="N78" s="27" t="str">
        <f t="shared" ca="1" si="17"/>
        <v/>
      </c>
      <c r="O78" s="27">
        <f t="shared" ca="1" si="18"/>
        <v>1057</v>
      </c>
    </row>
    <row r="79" spans="2:15" x14ac:dyDescent="0.25">
      <c r="B79" s="22">
        <f>IF('Invoice Log'!B77&lt;&gt;"",'Invoice Log'!B77,"")</f>
        <v>72</v>
      </c>
      <c r="C79" s="17">
        <f>IF('Invoice Log'!C77&lt;&gt;"",'Invoice Log'!C77,"")</f>
        <v>43974</v>
      </c>
      <c r="D79" s="23" t="str">
        <f>IF('Invoice Log'!D77&lt;&gt;"",'Invoice Log'!D77,"")</f>
        <v>INV072</v>
      </c>
      <c r="E79" s="23" t="str">
        <f>IF('Invoice Log'!E77&lt;&gt;"",'Invoice Log'!E77,"")</f>
        <v>Customer Name 072</v>
      </c>
      <c r="F79" s="20">
        <f>IF('Invoice Log'!F77&lt;&gt;"",'Invoice Log'!F77,"")</f>
        <v>1058</v>
      </c>
      <c r="G79" s="17">
        <f>IF('Invoice Log'!I77&lt;&gt;"",'Invoice Log'!I77,"")</f>
        <v>44004</v>
      </c>
      <c r="H79" s="20">
        <f>IF('Invoice Log'!J77&lt;&gt;"",'Invoice Log'!J77,"")</f>
        <v>0</v>
      </c>
      <c r="I79" s="20">
        <f t="shared" si="19"/>
        <v>1058</v>
      </c>
      <c r="J79" s="27">
        <f t="shared" ca="1" si="13"/>
        <v>1058</v>
      </c>
      <c r="K79" s="9">
        <f t="shared" ca="1" si="14"/>
        <v>679</v>
      </c>
      <c r="L79" s="27" t="str">
        <f t="shared" ca="1" si="15"/>
        <v/>
      </c>
      <c r="M79" s="27" t="str">
        <f t="shared" ca="1" si="16"/>
        <v/>
      </c>
      <c r="N79" s="27" t="str">
        <f t="shared" ca="1" si="17"/>
        <v/>
      </c>
      <c r="O79" s="27">
        <f t="shared" ca="1" si="18"/>
        <v>1058</v>
      </c>
    </row>
    <row r="80" spans="2:15" x14ac:dyDescent="0.25">
      <c r="B80" s="22">
        <f>IF('Invoice Log'!B78&lt;&gt;"",'Invoice Log'!B78,"")</f>
        <v>73</v>
      </c>
      <c r="C80" s="17">
        <f>IF('Invoice Log'!C78&lt;&gt;"",'Invoice Log'!C78,"")</f>
        <v>43976</v>
      </c>
      <c r="D80" s="23" t="str">
        <f>IF('Invoice Log'!D78&lt;&gt;"",'Invoice Log'!D78,"")</f>
        <v>INV073</v>
      </c>
      <c r="E80" s="23" t="str">
        <f>IF('Invoice Log'!E78&lt;&gt;"",'Invoice Log'!E78,"")</f>
        <v>Customer Name 073</v>
      </c>
      <c r="F80" s="20">
        <f>IF('Invoice Log'!F78&lt;&gt;"",'Invoice Log'!F78,"")</f>
        <v>1059</v>
      </c>
      <c r="G80" s="17">
        <f>IF('Invoice Log'!I78&lt;&gt;"",'Invoice Log'!I78,"")</f>
        <v>44006</v>
      </c>
      <c r="H80" s="20">
        <f>IF('Invoice Log'!J78&lt;&gt;"",'Invoice Log'!J78,"")</f>
        <v>0</v>
      </c>
      <c r="I80" s="20">
        <f t="shared" si="19"/>
        <v>1059</v>
      </c>
      <c r="J80" s="27">
        <f t="shared" ca="1" si="13"/>
        <v>1059</v>
      </c>
      <c r="K80" s="9">
        <f t="shared" ca="1" si="14"/>
        <v>677</v>
      </c>
      <c r="L80" s="27" t="str">
        <f t="shared" ca="1" si="15"/>
        <v/>
      </c>
      <c r="M80" s="27" t="str">
        <f t="shared" ca="1" si="16"/>
        <v/>
      </c>
      <c r="N80" s="27" t="str">
        <f t="shared" ca="1" si="17"/>
        <v/>
      </c>
      <c r="O80" s="27">
        <f t="shared" ca="1" si="18"/>
        <v>1059</v>
      </c>
    </row>
    <row r="81" spans="2:15" x14ac:dyDescent="0.25">
      <c r="B81" s="22">
        <f>IF('Invoice Log'!B79&lt;&gt;"",'Invoice Log'!B79,"")</f>
        <v>74</v>
      </c>
      <c r="C81" s="17">
        <f>IF('Invoice Log'!C79&lt;&gt;"",'Invoice Log'!C79,"")</f>
        <v>43978</v>
      </c>
      <c r="D81" s="23" t="str">
        <f>IF('Invoice Log'!D79&lt;&gt;"",'Invoice Log'!D79,"")</f>
        <v>INV074</v>
      </c>
      <c r="E81" s="23" t="str">
        <f>IF('Invoice Log'!E79&lt;&gt;"",'Invoice Log'!E79,"")</f>
        <v>Customer Name 074</v>
      </c>
      <c r="F81" s="20">
        <f>IF('Invoice Log'!F79&lt;&gt;"",'Invoice Log'!F79,"")</f>
        <v>1060</v>
      </c>
      <c r="G81" s="17">
        <f>IF('Invoice Log'!I79&lt;&gt;"",'Invoice Log'!I79,"")</f>
        <v>44008</v>
      </c>
      <c r="H81" s="20">
        <f>IF('Invoice Log'!J79&lt;&gt;"",'Invoice Log'!J79,"")</f>
        <v>0</v>
      </c>
      <c r="I81" s="20">
        <f t="shared" si="19"/>
        <v>1060</v>
      </c>
      <c r="J81" s="27">
        <f t="shared" ca="1" si="13"/>
        <v>1060</v>
      </c>
      <c r="K81" s="9">
        <f t="shared" ca="1" si="14"/>
        <v>675</v>
      </c>
      <c r="L81" s="27" t="str">
        <f t="shared" ca="1" si="15"/>
        <v/>
      </c>
      <c r="M81" s="27" t="str">
        <f t="shared" ca="1" si="16"/>
        <v/>
      </c>
      <c r="N81" s="27" t="str">
        <f t="shared" ca="1" si="17"/>
        <v/>
      </c>
      <c r="O81" s="27">
        <f t="shared" ca="1" si="18"/>
        <v>1060</v>
      </c>
    </row>
    <row r="82" spans="2:15" x14ac:dyDescent="0.25">
      <c r="B82" s="22">
        <f>IF('Invoice Log'!B80&lt;&gt;"",'Invoice Log'!B80,"")</f>
        <v>75</v>
      </c>
      <c r="C82" s="17">
        <f>IF('Invoice Log'!C80&lt;&gt;"",'Invoice Log'!C80,"")</f>
        <v>43980</v>
      </c>
      <c r="D82" s="23" t="str">
        <f>IF('Invoice Log'!D80&lt;&gt;"",'Invoice Log'!D80,"")</f>
        <v>INV075</v>
      </c>
      <c r="E82" s="23" t="str">
        <f>IF('Invoice Log'!E80&lt;&gt;"",'Invoice Log'!E80,"")</f>
        <v>Customer Name 075</v>
      </c>
      <c r="F82" s="20">
        <f>IF('Invoice Log'!F80&lt;&gt;"",'Invoice Log'!F80,"")</f>
        <v>1061</v>
      </c>
      <c r="G82" s="17">
        <f>IF('Invoice Log'!I80&lt;&gt;"",'Invoice Log'!I80,"")</f>
        <v>44010</v>
      </c>
      <c r="H82" s="20">
        <f>IF('Invoice Log'!J80&lt;&gt;"",'Invoice Log'!J80,"")</f>
        <v>0</v>
      </c>
      <c r="I82" s="20">
        <f t="shared" si="19"/>
        <v>1061</v>
      </c>
      <c r="J82" s="27">
        <f t="shared" ca="1" si="13"/>
        <v>1061</v>
      </c>
      <c r="K82" s="9">
        <f t="shared" ca="1" si="14"/>
        <v>673</v>
      </c>
      <c r="L82" s="27" t="str">
        <f t="shared" ca="1" si="15"/>
        <v/>
      </c>
      <c r="M82" s="27" t="str">
        <f t="shared" ca="1" si="16"/>
        <v/>
      </c>
      <c r="N82" s="27" t="str">
        <f t="shared" ca="1" si="17"/>
        <v/>
      </c>
      <c r="O82" s="27">
        <f t="shared" ca="1" si="18"/>
        <v>1061</v>
      </c>
    </row>
    <row r="83" spans="2:15" x14ac:dyDescent="0.25">
      <c r="B83" s="22">
        <f>IF('Invoice Log'!B81&lt;&gt;"",'Invoice Log'!B81,"")</f>
        <v>76</v>
      </c>
      <c r="C83" s="17">
        <f>IF('Invoice Log'!C81&lt;&gt;"",'Invoice Log'!C81,"")</f>
        <v>43982</v>
      </c>
      <c r="D83" s="23" t="str">
        <f>IF('Invoice Log'!D81&lt;&gt;"",'Invoice Log'!D81,"")</f>
        <v>INV076</v>
      </c>
      <c r="E83" s="23" t="str">
        <f>IF('Invoice Log'!E81&lt;&gt;"",'Invoice Log'!E81,"")</f>
        <v>Customer Name 076</v>
      </c>
      <c r="F83" s="20">
        <f>IF('Invoice Log'!F81&lt;&gt;"",'Invoice Log'!F81,"")</f>
        <v>1062</v>
      </c>
      <c r="G83" s="17">
        <f>IF('Invoice Log'!I81&lt;&gt;"",'Invoice Log'!I81,"")</f>
        <v>44012</v>
      </c>
      <c r="H83" s="20">
        <f>IF('Invoice Log'!J81&lt;&gt;"",'Invoice Log'!J81,"")</f>
        <v>0</v>
      </c>
      <c r="I83" s="20">
        <f t="shared" si="19"/>
        <v>1062</v>
      </c>
      <c r="J83" s="27">
        <f t="shared" ca="1" si="13"/>
        <v>1062</v>
      </c>
      <c r="K83" s="9">
        <f t="shared" ca="1" si="14"/>
        <v>671</v>
      </c>
      <c r="L83" s="27" t="str">
        <f t="shared" ca="1" si="15"/>
        <v/>
      </c>
      <c r="M83" s="27" t="str">
        <f t="shared" ca="1" si="16"/>
        <v/>
      </c>
      <c r="N83" s="27" t="str">
        <f t="shared" ca="1" si="17"/>
        <v/>
      </c>
      <c r="O83" s="27">
        <f t="shared" ca="1" si="18"/>
        <v>1062</v>
      </c>
    </row>
    <row r="84" spans="2:15" x14ac:dyDescent="0.25">
      <c r="B84" s="22">
        <f>IF('Invoice Log'!B82&lt;&gt;"",'Invoice Log'!B82,"")</f>
        <v>77</v>
      </c>
      <c r="C84" s="17">
        <f>IF('Invoice Log'!C82&lt;&gt;"",'Invoice Log'!C82,"")</f>
        <v>43984</v>
      </c>
      <c r="D84" s="23" t="str">
        <f>IF('Invoice Log'!D82&lt;&gt;"",'Invoice Log'!D82,"")</f>
        <v>INV077</v>
      </c>
      <c r="E84" s="23" t="str">
        <f>IF('Invoice Log'!E82&lt;&gt;"",'Invoice Log'!E82,"")</f>
        <v>Customer Name 077</v>
      </c>
      <c r="F84" s="20">
        <f>IF('Invoice Log'!F82&lt;&gt;"",'Invoice Log'!F82,"")</f>
        <v>1063</v>
      </c>
      <c r="G84" s="17">
        <f>IF('Invoice Log'!I82&lt;&gt;"",'Invoice Log'!I82,"")</f>
        <v>44014</v>
      </c>
      <c r="H84" s="20">
        <f>IF('Invoice Log'!J82&lt;&gt;"",'Invoice Log'!J82,"")</f>
        <v>0</v>
      </c>
      <c r="I84" s="20">
        <f t="shared" si="19"/>
        <v>1063</v>
      </c>
      <c r="J84" s="27">
        <f t="shared" ca="1" si="13"/>
        <v>1063</v>
      </c>
      <c r="K84" s="9">
        <f t="shared" ca="1" si="14"/>
        <v>669</v>
      </c>
      <c r="L84" s="27" t="str">
        <f t="shared" ca="1" si="15"/>
        <v/>
      </c>
      <c r="M84" s="27" t="str">
        <f t="shared" ca="1" si="16"/>
        <v/>
      </c>
      <c r="N84" s="27" t="str">
        <f t="shared" ca="1" si="17"/>
        <v/>
      </c>
      <c r="O84" s="27">
        <f t="shared" ca="1" si="18"/>
        <v>1063</v>
      </c>
    </row>
    <row r="85" spans="2:15" x14ac:dyDescent="0.25">
      <c r="B85" s="22">
        <f>IF('Invoice Log'!B83&lt;&gt;"",'Invoice Log'!B83,"")</f>
        <v>78</v>
      </c>
      <c r="C85" s="17">
        <f>IF('Invoice Log'!C83&lt;&gt;"",'Invoice Log'!C83,"")</f>
        <v>43986</v>
      </c>
      <c r="D85" s="23" t="str">
        <f>IF('Invoice Log'!D83&lt;&gt;"",'Invoice Log'!D83,"")</f>
        <v>INV078</v>
      </c>
      <c r="E85" s="23" t="str">
        <f>IF('Invoice Log'!E83&lt;&gt;"",'Invoice Log'!E83,"")</f>
        <v>Customer Name 078</v>
      </c>
      <c r="F85" s="20">
        <f>IF('Invoice Log'!F83&lt;&gt;"",'Invoice Log'!F83,"")</f>
        <v>1064</v>
      </c>
      <c r="G85" s="17">
        <f>IF('Invoice Log'!I83&lt;&gt;"",'Invoice Log'!I83,"")</f>
        <v>44016</v>
      </c>
      <c r="H85" s="20">
        <f>IF('Invoice Log'!J83&lt;&gt;"",'Invoice Log'!J83,"")</f>
        <v>0</v>
      </c>
      <c r="I85" s="20">
        <f t="shared" si="19"/>
        <v>1064</v>
      </c>
      <c r="J85" s="27">
        <f t="shared" ca="1" si="13"/>
        <v>1064</v>
      </c>
      <c r="K85" s="9">
        <f t="shared" ca="1" si="14"/>
        <v>667</v>
      </c>
      <c r="L85" s="27" t="str">
        <f t="shared" ca="1" si="15"/>
        <v/>
      </c>
      <c r="M85" s="27" t="str">
        <f t="shared" ca="1" si="16"/>
        <v/>
      </c>
      <c r="N85" s="27" t="str">
        <f t="shared" ca="1" si="17"/>
        <v/>
      </c>
      <c r="O85" s="27">
        <f t="shared" ca="1" si="18"/>
        <v>1064</v>
      </c>
    </row>
    <row r="86" spans="2:15" x14ac:dyDescent="0.25">
      <c r="B86" s="22">
        <f>IF('Invoice Log'!B84&lt;&gt;"",'Invoice Log'!B84,"")</f>
        <v>79</v>
      </c>
      <c r="C86" s="17">
        <f>IF('Invoice Log'!C84&lt;&gt;"",'Invoice Log'!C84,"")</f>
        <v>43988</v>
      </c>
      <c r="D86" s="23" t="str">
        <f>IF('Invoice Log'!D84&lt;&gt;"",'Invoice Log'!D84,"")</f>
        <v>INV079</v>
      </c>
      <c r="E86" s="23" t="str">
        <f>IF('Invoice Log'!E84&lt;&gt;"",'Invoice Log'!E84,"")</f>
        <v>Customer Name 079</v>
      </c>
      <c r="F86" s="20">
        <f>IF('Invoice Log'!F84&lt;&gt;"",'Invoice Log'!F84,"")</f>
        <v>1065</v>
      </c>
      <c r="G86" s="17">
        <f>IF('Invoice Log'!I84&lt;&gt;"",'Invoice Log'!I84,"")</f>
        <v>44018</v>
      </c>
      <c r="H86" s="20">
        <f>IF('Invoice Log'!J84&lt;&gt;"",'Invoice Log'!J84,"")</f>
        <v>0</v>
      </c>
      <c r="I86" s="20">
        <f t="shared" si="19"/>
        <v>1065</v>
      </c>
      <c r="J86" s="27">
        <f t="shared" ca="1" si="13"/>
        <v>1065</v>
      </c>
      <c r="K86" s="9">
        <f t="shared" ca="1" si="14"/>
        <v>665</v>
      </c>
      <c r="L86" s="27" t="str">
        <f t="shared" ca="1" si="15"/>
        <v/>
      </c>
      <c r="M86" s="27" t="str">
        <f t="shared" ca="1" si="16"/>
        <v/>
      </c>
      <c r="N86" s="27" t="str">
        <f t="shared" ca="1" si="17"/>
        <v/>
      </c>
      <c r="O86" s="27">
        <f t="shared" ca="1" si="18"/>
        <v>1065</v>
      </c>
    </row>
    <row r="87" spans="2:15" x14ac:dyDescent="0.25">
      <c r="B87" s="22">
        <f>IF('Invoice Log'!B85&lt;&gt;"",'Invoice Log'!B85,"")</f>
        <v>80</v>
      </c>
      <c r="C87" s="17">
        <f>IF('Invoice Log'!C85&lt;&gt;"",'Invoice Log'!C85,"")</f>
        <v>43990</v>
      </c>
      <c r="D87" s="23" t="str">
        <f>IF('Invoice Log'!D85&lt;&gt;"",'Invoice Log'!D85,"")</f>
        <v>INV080</v>
      </c>
      <c r="E87" s="23" t="str">
        <f>IF('Invoice Log'!E85&lt;&gt;"",'Invoice Log'!E85,"")</f>
        <v>Customer Name 080</v>
      </c>
      <c r="F87" s="20">
        <f>IF('Invoice Log'!F85&lt;&gt;"",'Invoice Log'!F85,"")</f>
        <v>1066</v>
      </c>
      <c r="G87" s="17">
        <f>IF('Invoice Log'!I85&lt;&gt;"",'Invoice Log'!I85,"")</f>
        <v>44020</v>
      </c>
      <c r="H87" s="20">
        <f>IF('Invoice Log'!J85&lt;&gt;"",'Invoice Log'!J85,"")</f>
        <v>0</v>
      </c>
      <c r="I87" s="20">
        <f t="shared" si="19"/>
        <v>1066</v>
      </c>
      <c r="J87" s="27">
        <f t="shared" ca="1" si="13"/>
        <v>1066</v>
      </c>
      <c r="K87" s="9">
        <f t="shared" ca="1" si="14"/>
        <v>663</v>
      </c>
      <c r="L87" s="27" t="str">
        <f t="shared" ca="1" si="15"/>
        <v/>
      </c>
      <c r="M87" s="27" t="str">
        <f t="shared" ca="1" si="16"/>
        <v/>
      </c>
      <c r="N87" s="27" t="str">
        <f t="shared" ca="1" si="17"/>
        <v/>
      </c>
      <c r="O87" s="27">
        <f t="shared" ca="1" si="18"/>
        <v>1066</v>
      </c>
    </row>
    <row r="88" spans="2:15" x14ac:dyDescent="0.25">
      <c r="B88" s="22">
        <f>IF('Invoice Log'!B86&lt;&gt;"",'Invoice Log'!B86,"")</f>
        <v>81</v>
      </c>
      <c r="C88" s="17">
        <f>IF('Invoice Log'!C86&lt;&gt;"",'Invoice Log'!C86,"")</f>
        <v>43992</v>
      </c>
      <c r="D88" s="23" t="str">
        <f>IF('Invoice Log'!D86&lt;&gt;"",'Invoice Log'!D86,"")</f>
        <v>INV081</v>
      </c>
      <c r="E88" s="23" t="str">
        <f>IF('Invoice Log'!E86&lt;&gt;"",'Invoice Log'!E86,"")</f>
        <v>Customer Name 081</v>
      </c>
      <c r="F88" s="20">
        <f>IF('Invoice Log'!F86&lt;&gt;"",'Invoice Log'!F86,"")</f>
        <v>1067</v>
      </c>
      <c r="G88" s="17">
        <f>IF('Invoice Log'!I86&lt;&gt;"",'Invoice Log'!I86,"")</f>
        <v>44022</v>
      </c>
      <c r="H88" s="20">
        <f>IF('Invoice Log'!J86&lt;&gt;"",'Invoice Log'!J86,"")</f>
        <v>0</v>
      </c>
      <c r="I88" s="20">
        <f t="shared" si="19"/>
        <v>1067</v>
      </c>
      <c r="J88" s="27">
        <f t="shared" ca="1" si="13"/>
        <v>1067</v>
      </c>
      <c r="K88" s="9">
        <f t="shared" ca="1" si="14"/>
        <v>661</v>
      </c>
      <c r="L88" s="27" t="str">
        <f t="shared" ca="1" si="15"/>
        <v/>
      </c>
      <c r="M88" s="27" t="str">
        <f t="shared" ca="1" si="16"/>
        <v/>
      </c>
      <c r="N88" s="27" t="str">
        <f t="shared" ca="1" si="17"/>
        <v/>
      </c>
      <c r="O88" s="27">
        <f t="shared" ca="1" si="18"/>
        <v>1067</v>
      </c>
    </row>
    <row r="89" spans="2:15" x14ac:dyDescent="0.25">
      <c r="B89" s="22">
        <f>IF('Invoice Log'!B87&lt;&gt;"",'Invoice Log'!B87,"")</f>
        <v>82</v>
      </c>
      <c r="C89" s="17">
        <f>IF('Invoice Log'!C87&lt;&gt;"",'Invoice Log'!C87,"")</f>
        <v>43994</v>
      </c>
      <c r="D89" s="23" t="str">
        <f>IF('Invoice Log'!D87&lt;&gt;"",'Invoice Log'!D87,"")</f>
        <v>INV082</v>
      </c>
      <c r="E89" s="23" t="str">
        <f>IF('Invoice Log'!E87&lt;&gt;"",'Invoice Log'!E87,"")</f>
        <v>Customer Name 082</v>
      </c>
      <c r="F89" s="20">
        <f>IF('Invoice Log'!F87&lt;&gt;"",'Invoice Log'!F87,"")</f>
        <v>1068</v>
      </c>
      <c r="G89" s="17">
        <f>IF('Invoice Log'!I87&lt;&gt;"",'Invoice Log'!I87,"")</f>
        <v>44024</v>
      </c>
      <c r="H89" s="20">
        <f>IF('Invoice Log'!J87&lt;&gt;"",'Invoice Log'!J87,"")</f>
        <v>0</v>
      </c>
      <c r="I89" s="20">
        <f t="shared" si="19"/>
        <v>1068</v>
      </c>
      <c r="J89" s="27">
        <f t="shared" ca="1" si="13"/>
        <v>1068</v>
      </c>
      <c r="K89" s="9">
        <f t="shared" ca="1" si="14"/>
        <v>659</v>
      </c>
      <c r="L89" s="27" t="str">
        <f t="shared" ca="1" si="15"/>
        <v/>
      </c>
      <c r="M89" s="27" t="str">
        <f t="shared" ca="1" si="16"/>
        <v/>
      </c>
      <c r="N89" s="27" t="str">
        <f t="shared" ca="1" si="17"/>
        <v/>
      </c>
      <c r="O89" s="27">
        <f t="shared" ca="1" si="18"/>
        <v>1068</v>
      </c>
    </row>
    <row r="90" spans="2:15" x14ac:dyDescent="0.25">
      <c r="B90" s="22">
        <f>IF('Invoice Log'!B88&lt;&gt;"",'Invoice Log'!B88,"")</f>
        <v>83</v>
      </c>
      <c r="C90" s="17">
        <f>IF('Invoice Log'!C88&lt;&gt;"",'Invoice Log'!C88,"")</f>
        <v>43996</v>
      </c>
      <c r="D90" s="23" t="str">
        <f>IF('Invoice Log'!D88&lt;&gt;"",'Invoice Log'!D88,"")</f>
        <v>INV083</v>
      </c>
      <c r="E90" s="23" t="str">
        <f>IF('Invoice Log'!E88&lt;&gt;"",'Invoice Log'!E88,"")</f>
        <v>Customer Name 083</v>
      </c>
      <c r="F90" s="20">
        <f>IF('Invoice Log'!F88&lt;&gt;"",'Invoice Log'!F88,"")</f>
        <v>1069</v>
      </c>
      <c r="G90" s="17">
        <f>IF('Invoice Log'!I88&lt;&gt;"",'Invoice Log'!I88,"")</f>
        <v>44026</v>
      </c>
      <c r="H90" s="20">
        <f>IF('Invoice Log'!J88&lt;&gt;"",'Invoice Log'!J88,"")</f>
        <v>0</v>
      </c>
      <c r="I90" s="20">
        <f t="shared" si="19"/>
        <v>1069</v>
      </c>
      <c r="J90" s="27">
        <f t="shared" ca="1" si="13"/>
        <v>1069</v>
      </c>
      <c r="K90" s="9">
        <f t="shared" ca="1" si="14"/>
        <v>657</v>
      </c>
      <c r="L90" s="27" t="str">
        <f t="shared" ca="1" si="15"/>
        <v/>
      </c>
      <c r="M90" s="27" t="str">
        <f t="shared" ca="1" si="16"/>
        <v/>
      </c>
      <c r="N90" s="27" t="str">
        <f t="shared" ca="1" si="17"/>
        <v/>
      </c>
      <c r="O90" s="27">
        <f t="shared" ca="1" si="18"/>
        <v>1069</v>
      </c>
    </row>
    <row r="91" spans="2:15" x14ac:dyDescent="0.25">
      <c r="B91" s="22">
        <f>IF('Invoice Log'!B89&lt;&gt;"",'Invoice Log'!B89,"")</f>
        <v>84</v>
      </c>
      <c r="C91" s="17">
        <f>IF('Invoice Log'!C89&lt;&gt;"",'Invoice Log'!C89,"")</f>
        <v>43998</v>
      </c>
      <c r="D91" s="23" t="str">
        <f>IF('Invoice Log'!D89&lt;&gt;"",'Invoice Log'!D89,"")</f>
        <v>INV084</v>
      </c>
      <c r="E91" s="23" t="str">
        <f>IF('Invoice Log'!E89&lt;&gt;"",'Invoice Log'!E89,"")</f>
        <v>Customer Name 084</v>
      </c>
      <c r="F91" s="20">
        <f>IF('Invoice Log'!F89&lt;&gt;"",'Invoice Log'!F89,"")</f>
        <v>1070</v>
      </c>
      <c r="G91" s="17">
        <f>IF('Invoice Log'!I89&lt;&gt;"",'Invoice Log'!I89,"")</f>
        <v>44028</v>
      </c>
      <c r="H91" s="20">
        <f>IF('Invoice Log'!J89&lt;&gt;"",'Invoice Log'!J89,"")</f>
        <v>0</v>
      </c>
      <c r="I91" s="20">
        <f t="shared" si="19"/>
        <v>1070</v>
      </c>
      <c r="J91" s="27">
        <f t="shared" ca="1" si="13"/>
        <v>1070</v>
      </c>
      <c r="K91" s="9">
        <f t="shared" ca="1" si="14"/>
        <v>655</v>
      </c>
      <c r="L91" s="27" t="str">
        <f t="shared" ca="1" si="15"/>
        <v/>
      </c>
      <c r="M91" s="27" t="str">
        <f t="shared" ca="1" si="16"/>
        <v/>
      </c>
      <c r="N91" s="27" t="str">
        <f t="shared" ca="1" si="17"/>
        <v/>
      </c>
      <c r="O91" s="27">
        <f t="shared" ca="1" si="18"/>
        <v>1070</v>
      </c>
    </row>
    <row r="92" spans="2:15" x14ac:dyDescent="0.25">
      <c r="B92" s="22">
        <f>IF('Invoice Log'!B90&lt;&gt;"",'Invoice Log'!B90,"")</f>
        <v>85</v>
      </c>
      <c r="C92" s="17">
        <f>IF('Invoice Log'!C90&lt;&gt;"",'Invoice Log'!C90,"")</f>
        <v>44000</v>
      </c>
      <c r="D92" s="23" t="str">
        <f>IF('Invoice Log'!D90&lt;&gt;"",'Invoice Log'!D90,"")</f>
        <v>INV085</v>
      </c>
      <c r="E92" s="23" t="str">
        <f>IF('Invoice Log'!E90&lt;&gt;"",'Invoice Log'!E90,"")</f>
        <v>Customer Name 085</v>
      </c>
      <c r="F92" s="20">
        <f>IF('Invoice Log'!F90&lt;&gt;"",'Invoice Log'!F90,"")</f>
        <v>1071</v>
      </c>
      <c r="G92" s="17">
        <f>IF('Invoice Log'!I90&lt;&gt;"",'Invoice Log'!I90,"")</f>
        <v>44030</v>
      </c>
      <c r="H92" s="20">
        <f>IF('Invoice Log'!J90&lt;&gt;"",'Invoice Log'!J90,"")</f>
        <v>0</v>
      </c>
      <c r="I92" s="20">
        <f t="shared" si="19"/>
        <v>1071</v>
      </c>
      <c r="J92" s="27">
        <f t="shared" ca="1" si="13"/>
        <v>1071</v>
      </c>
      <c r="K92" s="9">
        <f t="shared" ca="1" si="14"/>
        <v>653</v>
      </c>
      <c r="L92" s="27" t="str">
        <f t="shared" ca="1" si="15"/>
        <v/>
      </c>
      <c r="M92" s="27" t="str">
        <f t="shared" ca="1" si="16"/>
        <v/>
      </c>
      <c r="N92" s="27" t="str">
        <f t="shared" ca="1" si="17"/>
        <v/>
      </c>
      <c r="O92" s="27">
        <f t="shared" ca="1" si="18"/>
        <v>1071</v>
      </c>
    </row>
    <row r="93" spans="2:15" x14ac:dyDescent="0.25">
      <c r="B93" s="22">
        <f>IF('Invoice Log'!B91&lt;&gt;"",'Invoice Log'!B91,"")</f>
        <v>86</v>
      </c>
      <c r="C93" s="17">
        <f>IF('Invoice Log'!C91&lt;&gt;"",'Invoice Log'!C91,"")</f>
        <v>44002</v>
      </c>
      <c r="D93" s="23" t="str">
        <f>IF('Invoice Log'!D91&lt;&gt;"",'Invoice Log'!D91,"")</f>
        <v>INV086</v>
      </c>
      <c r="E93" s="23" t="str">
        <f>IF('Invoice Log'!E91&lt;&gt;"",'Invoice Log'!E91,"")</f>
        <v>Customer Name 086</v>
      </c>
      <c r="F93" s="20">
        <f>IF('Invoice Log'!F91&lt;&gt;"",'Invoice Log'!F91,"")</f>
        <v>1072</v>
      </c>
      <c r="G93" s="17">
        <f>IF('Invoice Log'!I91&lt;&gt;"",'Invoice Log'!I91,"")</f>
        <v>44032</v>
      </c>
      <c r="H93" s="20">
        <f>IF('Invoice Log'!J91&lt;&gt;"",'Invoice Log'!J91,"")</f>
        <v>0</v>
      </c>
      <c r="I93" s="20">
        <f t="shared" si="19"/>
        <v>1072</v>
      </c>
      <c r="J93" s="27">
        <f t="shared" ca="1" si="13"/>
        <v>1072</v>
      </c>
      <c r="K93" s="9">
        <f t="shared" ca="1" si="14"/>
        <v>651</v>
      </c>
      <c r="L93" s="27" t="str">
        <f t="shared" ca="1" si="15"/>
        <v/>
      </c>
      <c r="M93" s="27" t="str">
        <f t="shared" ca="1" si="16"/>
        <v/>
      </c>
      <c r="N93" s="27" t="str">
        <f t="shared" ca="1" si="17"/>
        <v/>
      </c>
      <c r="O93" s="27">
        <f t="shared" ca="1" si="18"/>
        <v>1072</v>
      </c>
    </row>
    <row r="94" spans="2:15" x14ac:dyDescent="0.25">
      <c r="B94" s="22">
        <f>IF('Invoice Log'!B92&lt;&gt;"",'Invoice Log'!B92,"")</f>
        <v>87</v>
      </c>
      <c r="C94" s="17">
        <f>IF('Invoice Log'!C92&lt;&gt;"",'Invoice Log'!C92,"")</f>
        <v>44004</v>
      </c>
      <c r="D94" s="23" t="str">
        <f>IF('Invoice Log'!D92&lt;&gt;"",'Invoice Log'!D92,"")</f>
        <v>INV087</v>
      </c>
      <c r="E94" s="23" t="str">
        <f>IF('Invoice Log'!E92&lt;&gt;"",'Invoice Log'!E92,"")</f>
        <v>Customer Name 087</v>
      </c>
      <c r="F94" s="20">
        <f>IF('Invoice Log'!F92&lt;&gt;"",'Invoice Log'!F92,"")</f>
        <v>1073</v>
      </c>
      <c r="G94" s="17">
        <f>IF('Invoice Log'!I92&lt;&gt;"",'Invoice Log'!I92,"")</f>
        <v>44034</v>
      </c>
      <c r="H94" s="20">
        <f>IF('Invoice Log'!J92&lt;&gt;"",'Invoice Log'!J92,"")</f>
        <v>0</v>
      </c>
      <c r="I94" s="20">
        <f t="shared" si="19"/>
        <v>1073</v>
      </c>
      <c r="J94" s="27">
        <f t="shared" ca="1" si="13"/>
        <v>1073</v>
      </c>
      <c r="K94" s="9">
        <f t="shared" ca="1" si="14"/>
        <v>649</v>
      </c>
      <c r="L94" s="27" t="str">
        <f t="shared" ca="1" si="15"/>
        <v/>
      </c>
      <c r="M94" s="27" t="str">
        <f t="shared" ca="1" si="16"/>
        <v/>
      </c>
      <c r="N94" s="27" t="str">
        <f t="shared" ca="1" si="17"/>
        <v/>
      </c>
      <c r="O94" s="27">
        <f t="shared" ca="1" si="18"/>
        <v>1073</v>
      </c>
    </row>
    <row r="95" spans="2:15" x14ac:dyDescent="0.25">
      <c r="B95" s="22">
        <f>IF('Invoice Log'!B93&lt;&gt;"",'Invoice Log'!B93,"")</f>
        <v>88</v>
      </c>
      <c r="C95" s="17">
        <f>IF('Invoice Log'!C93&lt;&gt;"",'Invoice Log'!C93,"")</f>
        <v>44006</v>
      </c>
      <c r="D95" s="23" t="str">
        <f>IF('Invoice Log'!D93&lt;&gt;"",'Invoice Log'!D93,"")</f>
        <v>INV088</v>
      </c>
      <c r="E95" s="23" t="str">
        <f>IF('Invoice Log'!E93&lt;&gt;"",'Invoice Log'!E93,"")</f>
        <v>Customer Name 088</v>
      </c>
      <c r="F95" s="20">
        <f>IF('Invoice Log'!F93&lt;&gt;"",'Invoice Log'!F93,"")</f>
        <v>1074</v>
      </c>
      <c r="G95" s="17">
        <f>IF('Invoice Log'!I93&lt;&gt;"",'Invoice Log'!I93,"")</f>
        <v>44036</v>
      </c>
      <c r="H95" s="20">
        <f>IF('Invoice Log'!J93&lt;&gt;"",'Invoice Log'!J93,"")</f>
        <v>0</v>
      </c>
      <c r="I95" s="20">
        <f t="shared" si="19"/>
        <v>1074</v>
      </c>
      <c r="J95" s="27">
        <f t="shared" ca="1" si="13"/>
        <v>1074</v>
      </c>
      <c r="K95" s="9">
        <f t="shared" ca="1" si="14"/>
        <v>647</v>
      </c>
      <c r="L95" s="27" t="str">
        <f t="shared" ca="1" si="15"/>
        <v/>
      </c>
      <c r="M95" s="27" t="str">
        <f t="shared" ca="1" si="16"/>
        <v/>
      </c>
      <c r="N95" s="27" t="str">
        <f t="shared" ca="1" si="17"/>
        <v/>
      </c>
      <c r="O95" s="27">
        <f t="shared" ca="1" si="18"/>
        <v>1074</v>
      </c>
    </row>
    <row r="96" spans="2:15" x14ac:dyDescent="0.25">
      <c r="B96" s="22">
        <f>IF('Invoice Log'!B94&lt;&gt;"",'Invoice Log'!B94,"")</f>
        <v>89</v>
      </c>
      <c r="C96" s="17">
        <f>IF('Invoice Log'!C94&lt;&gt;"",'Invoice Log'!C94,"")</f>
        <v>44008</v>
      </c>
      <c r="D96" s="23" t="str">
        <f>IF('Invoice Log'!D94&lt;&gt;"",'Invoice Log'!D94,"")</f>
        <v>INV089</v>
      </c>
      <c r="E96" s="23" t="str">
        <f>IF('Invoice Log'!E94&lt;&gt;"",'Invoice Log'!E94,"")</f>
        <v>Customer Name 089</v>
      </c>
      <c r="F96" s="20">
        <f>IF('Invoice Log'!F94&lt;&gt;"",'Invoice Log'!F94,"")</f>
        <v>1075</v>
      </c>
      <c r="G96" s="17">
        <f>IF('Invoice Log'!I94&lt;&gt;"",'Invoice Log'!I94,"")</f>
        <v>44038</v>
      </c>
      <c r="H96" s="20">
        <f>IF('Invoice Log'!J94&lt;&gt;"",'Invoice Log'!J94,"")</f>
        <v>0</v>
      </c>
      <c r="I96" s="20">
        <f t="shared" si="19"/>
        <v>1075</v>
      </c>
      <c r="J96" s="27">
        <f t="shared" ca="1" si="13"/>
        <v>1075</v>
      </c>
      <c r="K96" s="9">
        <f t="shared" ca="1" si="14"/>
        <v>645</v>
      </c>
      <c r="L96" s="27" t="str">
        <f t="shared" ca="1" si="15"/>
        <v/>
      </c>
      <c r="M96" s="27" t="str">
        <f t="shared" ca="1" si="16"/>
        <v/>
      </c>
      <c r="N96" s="27" t="str">
        <f t="shared" ca="1" si="17"/>
        <v/>
      </c>
      <c r="O96" s="27">
        <f t="shared" ca="1" si="18"/>
        <v>1075</v>
      </c>
    </row>
    <row r="97" spans="2:15" x14ac:dyDescent="0.25">
      <c r="B97" s="22">
        <f>IF('Invoice Log'!B95&lt;&gt;"",'Invoice Log'!B95,"")</f>
        <v>90</v>
      </c>
      <c r="C97" s="17">
        <f>IF('Invoice Log'!C95&lt;&gt;"",'Invoice Log'!C95,"")</f>
        <v>44010</v>
      </c>
      <c r="D97" s="23" t="str">
        <f>IF('Invoice Log'!D95&lt;&gt;"",'Invoice Log'!D95,"")</f>
        <v>INV090</v>
      </c>
      <c r="E97" s="23" t="str">
        <f>IF('Invoice Log'!E95&lt;&gt;"",'Invoice Log'!E95,"")</f>
        <v>Customer Name 090</v>
      </c>
      <c r="F97" s="20">
        <f>IF('Invoice Log'!F95&lt;&gt;"",'Invoice Log'!F95,"")</f>
        <v>1076</v>
      </c>
      <c r="G97" s="17">
        <f>IF('Invoice Log'!I95&lt;&gt;"",'Invoice Log'!I95,"")</f>
        <v>44040</v>
      </c>
      <c r="H97" s="20">
        <f>IF('Invoice Log'!J95&lt;&gt;"",'Invoice Log'!J95,"")</f>
        <v>0</v>
      </c>
      <c r="I97" s="20">
        <f t="shared" si="19"/>
        <v>1076</v>
      </c>
      <c r="J97" s="27">
        <f t="shared" ca="1" si="13"/>
        <v>1076</v>
      </c>
      <c r="K97" s="9">
        <f t="shared" ca="1" si="14"/>
        <v>643</v>
      </c>
      <c r="L97" s="27" t="str">
        <f t="shared" ca="1" si="15"/>
        <v/>
      </c>
      <c r="M97" s="27" t="str">
        <f t="shared" ca="1" si="16"/>
        <v/>
      </c>
      <c r="N97" s="27" t="str">
        <f t="shared" ca="1" si="17"/>
        <v/>
      </c>
      <c r="O97" s="27">
        <f t="shared" ca="1" si="18"/>
        <v>1076</v>
      </c>
    </row>
    <row r="98" spans="2:15" x14ac:dyDescent="0.25">
      <c r="B98" s="22">
        <f>IF('Invoice Log'!B96&lt;&gt;"",'Invoice Log'!B96,"")</f>
        <v>91</v>
      </c>
      <c r="C98" s="17">
        <f>IF('Invoice Log'!C96&lt;&gt;"",'Invoice Log'!C96,"")</f>
        <v>44012</v>
      </c>
      <c r="D98" s="23" t="str">
        <f>IF('Invoice Log'!D96&lt;&gt;"",'Invoice Log'!D96,"")</f>
        <v>INV091</v>
      </c>
      <c r="E98" s="23" t="str">
        <f>IF('Invoice Log'!E96&lt;&gt;"",'Invoice Log'!E96,"")</f>
        <v>Customer Name 091</v>
      </c>
      <c r="F98" s="20">
        <f>IF('Invoice Log'!F96&lt;&gt;"",'Invoice Log'!F96,"")</f>
        <v>1077</v>
      </c>
      <c r="G98" s="17">
        <f>IF('Invoice Log'!I96&lt;&gt;"",'Invoice Log'!I96,"")</f>
        <v>44042</v>
      </c>
      <c r="H98" s="20">
        <f>IF('Invoice Log'!J96&lt;&gt;"",'Invoice Log'!J96,"")</f>
        <v>0</v>
      </c>
      <c r="I98" s="20">
        <f t="shared" si="19"/>
        <v>1077</v>
      </c>
      <c r="J98" s="27">
        <f t="shared" ca="1" si="13"/>
        <v>1077</v>
      </c>
      <c r="K98" s="9">
        <f t="shared" ca="1" si="14"/>
        <v>641</v>
      </c>
      <c r="L98" s="27" t="str">
        <f t="shared" ca="1" si="15"/>
        <v/>
      </c>
      <c r="M98" s="27" t="str">
        <f t="shared" ca="1" si="16"/>
        <v/>
      </c>
      <c r="N98" s="27" t="str">
        <f t="shared" ca="1" si="17"/>
        <v/>
      </c>
      <c r="O98" s="27">
        <f t="shared" ca="1" si="18"/>
        <v>1077</v>
      </c>
    </row>
    <row r="99" spans="2:15" x14ac:dyDescent="0.25">
      <c r="B99" s="22">
        <f>IF('Invoice Log'!B97&lt;&gt;"",'Invoice Log'!B97,"")</f>
        <v>92</v>
      </c>
      <c r="C99" s="17">
        <f>IF('Invoice Log'!C97&lt;&gt;"",'Invoice Log'!C97,"")</f>
        <v>44014</v>
      </c>
      <c r="D99" s="23" t="str">
        <f>IF('Invoice Log'!D97&lt;&gt;"",'Invoice Log'!D97,"")</f>
        <v>INV092</v>
      </c>
      <c r="E99" s="23" t="str">
        <f>IF('Invoice Log'!E97&lt;&gt;"",'Invoice Log'!E97,"")</f>
        <v>Customer Name 092</v>
      </c>
      <c r="F99" s="20">
        <f>IF('Invoice Log'!F97&lt;&gt;"",'Invoice Log'!F97,"")</f>
        <v>1078</v>
      </c>
      <c r="G99" s="17">
        <f>IF('Invoice Log'!I97&lt;&gt;"",'Invoice Log'!I97,"")</f>
        <v>44044</v>
      </c>
      <c r="H99" s="20">
        <f>IF('Invoice Log'!J97&lt;&gt;"",'Invoice Log'!J97,"")</f>
        <v>0</v>
      </c>
      <c r="I99" s="20">
        <f t="shared" si="19"/>
        <v>1078</v>
      </c>
      <c r="J99" s="27">
        <f t="shared" ca="1" si="13"/>
        <v>1078</v>
      </c>
      <c r="K99" s="9">
        <f t="shared" ca="1" si="14"/>
        <v>639</v>
      </c>
      <c r="L99" s="27" t="str">
        <f t="shared" ca="1" si="15"/>
        <v/>
      </c>
      <c r="M99" s="27" t="str">
        <f t="shared" ca="1" si="16"/>
        <v/>
      </c>
      <c r="N99" s="27" t="str">
        <f t="shared" ca="1" si="17"/>
        <v/>
      </c>
      <c r="O99" s="27">
        <f t="shared" ca="1" si="18"/>
        <v>1078</v>
      </c>
    </row>
    <row r="100" spans="2:15" x14ac:dyDescent="0.25">
      <c r="B100" s="22">
        <f>IF('Invoice Log'!B98&lt;&gt;"",'Invoice Log'!B98,"")</f>
        <v>93</v>
      </c>
      <c r="C100" s="17">
        <f>IF('Invoice Log'!C98&lt;&gt;"",'Invoice Log'!C98,"")</f>
        <v>44016</v>
      </c>
      <c r="D100" s="23" t="str">
        <f>IF('Invoice Log'!D98&lt;&gt;"",'Invoice Log'!D98,"")</f>
        <v>INV093</v>
      </c>
      <c r="E100" s="23" t="str">
        <f>IF('Invoice Log'!E98&lt;&gt;"",'Invoice Log'!E98,"")</f>
        <v>Customer Name 093</v>
      </c>
      <c r="F100" s="20">
        <f>IF('Invoice Log'!F98&lt;&gt;"",'Invoice Log'!F98,"")</f>
        <v>1079</v>
      </c>
      <c r="G100" s="17">
        <f>IF('Invoice Log'!I98&lt;&gt;"",'Invoice Log'!I98,"")</f>
        <v>44046</v>
      </c>
      <c r="H100" s="20">
        <f>IF('Invoice Log'!J98&lt;&gt;"",'Invoice Log'!J98,"")</f>
        <v>0</v>
      </c>
      <c r="I100" s="20">
        <f t="shared" si="19"/>
        <v>1079</v>
      </c>
      <c r="J100" s="27">
        <f t="shared" ca="1" si="13"/>
        <v>1079</v>
      </c>
      <c r="K100" s="9">
        <f t="shared" ca="1" si="14"/>
        <v>637</v>
      </c>
      <c r="L100" s="27" t="str">
        <f t="shared" ca="1" si="15"/>
        <v/>
      </c>
      <c r="M100" s="27" t="str">
        <f t="shared" ca="1" si="16"/>
        <v/>
      </c>
      <c r="N100" s="27" t="str">
        <f t="shared" ca="1" si="17"/>
        <v/>
      </c>
      <c r="O100" s="27">
        <f t="shared" ca="1" si="18"/>
        <v>1079</v>
      </c>
    </row>
    <row r="101" spans="2:15" x14ac:dyDescent="0.25">
      <c r="B101" s="22">
        <f>IF('Invoice Log'!B99&lt;&gt;"",'Invoice Log'!B99,"")</f>
        <v>94</v>
      </c>
      <c r="C101" s="17">
        <f>IF('Invoice Log'!C99&lt;&gt;"",'Invoice Log'!C99,"")</f>
        <v>44018</v>
      </c>
      <c r="D101" s="23" t="str">
        <f>IF('Invoice Log'!D99&lt;&gt;"",'Invoice Log'!D99,"")</f>
        <v>INV094</v>
      </c>
      <c r="E101" s="23" t="str">
        <f>IF('Invoice Log'!E99&lt;&gt;"",'Invoice Log'!E99,"")</f>
        <v>Customer Name 094</v>
      </c>
      <c r="F101" s="20">
        <f>IF('Invoice Log'!F99&lt;&gt;"",'Invoice Log'!F99,"")</f>
        <v>1080</v>
      </c>
      <c r="G101" s="17">
        <f>IF('Invoice Log'!I99&lt;&gt;"",'Invoice Log'!I99,"")</f>
        <v>44048</v>
      </c>
      <c r="H101" s="20">
        <f>IF('Invoice Log'!J99&lt;&gt;"",'Invoice Log'!J99,"")</f>
        <v>0</v>
      </c>
      <c r="I101" s="20">
        <f t="shared" si="19"/>
        <v>1080</v>
      </c>
      <c r="J101" s="27">
        <f t="shared" ca="1" si="13"/>
        <v>1080</v>
      </c>
      <c r="K101" s="9">
        <f t="shared" ca="1" si="14"/>
        <v>635</v>
      </c>
      <c r="L101" s="27" t="str">
        <f t="shared" ca="1" si="15"/>
        <v/>
      </c>
      <c r="M101" s="27" t="str">
        <f t="shared" ca="1" si="16"/>
        <v/>
      </c>
      <c r="N101" s="27" t="str">
        <f t="shared" ca="1" si="17"/>
        <v/>
      </c>
      <c r="O101" s="27">
        <f t="shared" ca="1" si="18"/>
        <v>1080</v>
      </c>
    </row>
    <row r="102" spans="2:15" x14ac:dyDescent="0.25">
      <c r="B102" s="22">
        <f>IF('Invoice Log'!B100&lt;&gt;"",'Invoice Log'!B100,"")</f>
        <v>95</v>
      </c>
      <c r="C102" s="17">
        <f>IF('Invoice Log'!C100&lt;&gt;"",'Invoice Log'!C100,"")</f>
        <v>44020</v>
      </c>
      <c r="D102" s="23" t="str">
        <f>IF('Invoice Log'!D100&lt;&gt;"",'Invoice Log'!D100,"")</f>
        <v>INV095</v>
      </c>
      <c r="E102" s="23" t="str">
        <f>IF('Invoice Log'!E100&lt;&gt;"",'Invoice Log'!E100,"")</f>
        <v>Customer Name 095</v>
      </c>
      <c r="F102" s="20">
        <f>IF('Invoice Log'!F100&lt;&gt;"",'Invoice Log'!F100,"")</f>
        <v>1081</v>
      </c>
      <c r="G102" s="17">
        <f>IF('Invoice Log'!I100&lt;&gt;"",'Invoice Log'!I100,"")</f>
        <v>44050</v>
      </c>
      <c r="H102" s="20">
        <f>IF('Invoice Log'!J100&lt;&gt;"",'Invoice Log'!J100,"")</f>
        <v>0</v>
      </c>
      <c r="I102" s="20">
        <f t="shared" si="19"/>
        <v>1081</v>
      </c>
      <c r="J102" s="27">
        <f t="shared" ca="1" si="13"/>
        <v>1081</v>
      </c>
      <c r="K102" s="9">
        <f t="shared" ca="1" si="14"/>
        <v>633</v>
      </c>
      <c r="L102" s="27" t="str">
        <f t="shared" ca="1" si="15"/>
        <v/>
      </c>
      <c r="M102" s="27" t="str">
        <f t="shared" ca="1" si="16"/>
        <v/>
      </c>
      <c r="N102" s="27" t="str">
        <f t="shared" ca="1" si="17"/>
        <v/>
      </c>
      <c r="O102" s="27">
        <f t="shared" ca="1" si="18"/>
        <v>1081</v>
      </c>
    </row>
    <row r="103" spans="2:15" x14ac:dyDescent="0.25">
      <c r="B103" s="22">
        <f>IF('Invoice Log'!B101&lt;&gt;"",'Invoice Log'!B101,"")</f>
        <v>96</v>
      </c>
      <c r="C103" s="17">
        <f>IF('Invoice Log'!C101&lt;&gt;"",'Invoice Log'!C101,"")</f>
        <v>44022</v>
      </c>
      <c r="D103" s="23" t="str">
        <f>IF('Invoice Log'!D101&lt;&gt;"",'Invoice Log'!D101,"")</f>
        <v>INV096</v>
      </c>
      <c r="E103" s="23" t="str">
        <f>IF('Invoice Log'!E101&lt;&gt;"",'Invoice Log'!E101,"")</f>
        <v>Customer Name 096</v>
      </c>
      <c r="F103" s="20">
        <f>IF('Invoice Log'!F101&lt;&gt;"",'Invoice Log'!F101,"")</f>
        <v>1082</v>
      </c>
      <c r="G103" s="17">
        <f>IF('Invoice Log'!I101&lt;&gt;"",'Invoice Log'!I101,"")</f>
        <v>44052</v>
      </c>
      <c r="H103" s="20">
        <f>IF('Invoice Log'!J101&lt;&gt;"",'Invoice Log'!J101,"")</f>
        <v>0</v>
      </c>
      <c r="I103" s="20">
        <f t="shared" si="19"/>
        <v>1082</v>
      </c>
      <c r="J103" s="27">
        <f t="shared" ca="1" si="13"/>
        <v>1082</v>
      </c>
      <c r="K103" s="9">
        <f t="shared" ca="1" si="14"/>
        <v>631</v>
      </c>
      <c r="L103" s="27" t="str">
        <f t="shared" ca="1" si="15"/>
        <v/>
      </c>
      <c r="M103" s="27" t="str">
        <f t="shared" ca="1" si="16"/>
        <v/>
      </c>
      <c r="N103" s="27" t="str">
        <f t="shared" ca="1" si="17"/>
        <v/>
      </c>
      <c r="O103" s="27">
        <f t="shared" ca="1" si="18"/>
        <v>1082</v>
      </c>
    </row>
    <row r="104" spans="2:15" x14ac:dyDescent="0.25">
      <c r="B104" s="22">
        <f>IF('Invoice Log'!B102&lt;&gt;"",'Invoice Log'!B102,"")</f>
        <v>97</v>
      </c>
      <c r="C104" s="17">
        <f>IF('Invoice Log'!C102&lt;&gt;"",'Invoice Log'!C102,"")</f>
        <v>44024</v>
      </c>
      <c r="D104" s="23" t="str">
        <f>IF('Invoice Log'!D102&lt;&gt;"",'Invoice Log'!D102,"")</f>
        <v>INV097</v>
      </c>
      <c r="E104" s="23" t="str">
        <f>IF('Invoice Log'!E102&lt;&gt;"",'Invoice Log'!E102,"")</f>
        <v>Customer Name 097</v>
      </c>
      <c r="F104" s="20">
        <f>IF('Invoice Log'!F102&lt;&gt;"",'Invoice Log'!F102,"")</f>
        <v>1083</v>
      </c>
      <c r="G104" s="17">
        <f>IF('Invoice Log'!I102&lt;&gt;"",'Invoice Log'!I102,"")</f>
        <v>44054</v>
      </c>
      <c r="H104" s="20">
        <f>IF('Invoice Log'!J102&lt;&gt;"",'Invoice Log'!J102,"")</f>
        <v>0</v>
      </c>
      <c r="I104" s="20">
        <f t="shared" si="19"/>
        <v>1083</v>
      </c>
      <c r="J104" s="27">
        <f t="shared" ca="1" si="13"/>
        <v>1083</v>
      </c>
      <c r="K104" s="9">
        <f t="shared" ca="1" si="14"/>
        <v>629</v>
      </c>
      <c r="L104" s="27" t="str">
        <f t="shared" ca="1" si="15"/>
        <v/>
      </c>
      <c r="M104" s="27" t="str">
        <f t="shared" ca="1" si="16"/>
        <v/>
      </c>
      <c r="N104" s="27" t="str">
        <f t="shared" ca="1" si="17"/>
        <v/>
      </c>
      <c r="O104" s="27">
        <f t="shared" ca="1" si="18"/>
        <v>1083</v>
      </c>
    </row>
    <row r="105" spans="2:15" x14ac:dyDescent="0.25">
      <c r="B105" s="22">
        <f>IF('Invoice Log'!B103&lt;&gt;"",'Invoice Log'!B103,"")</f>
        <v>98</v>
      </c>
      <c r="C105" s="17">
        <f>IF('Invoice Log'!C103&lt;&gt;"",'Invoice Log'!C103,"")</f>
        <v>44026</v>
      </c>
      <c r="D105" s="23" t="str">
        <f>IF('Invoice Log'!D103&lt;&gt;"",'Invoice Log'!D103,"")</f>
        <v>INV098</v>
      </c>
      <c r="E105" s="23" t="str">
        <f>IF('Invoice Log'!E103&lt;&gt;"",'Invoice Log'!E103,"")</f>
        <v>Customer Name 098</v>
      </c>
      <c r="F105" s="20">
        <f>IF('Invoice Log'!F103&lt;&gt;"",'Invoice Log'!F103,"")</f>
        <v>1084</v>
      </c>
      <c r="G105" s="17">
        <f>IF('Invoice Log'!I103&lt;&gt;"",'Invoice Log'!I103,"")</f>
        <v>44056</v>
      </c>
      <c r="H105" s="20">
        <f>IF('Invoice Log'!J103&lt;&gt;"",'Invoice Log'!J103,"")</f>
        <v>0</v>
      </c>
      <c r="I105" s="20">
        <f t="shared" si="19"/>
        <v>1084</v>
      </c>
      <c r="J105" s="27">
        <f t="shared" ca="1" si="13"/>
        <v>1084</v>
      </c>
      <c r="K105" s="9">
        <f t="shared" ca="1" si="14"/>
        <v>627</v>
      </c>
      <c r="L105" s="27" t="str">
        <f t="shared" ca="1" si="15"/>
        <v/>
      </c>
      <c r="M105" s="27" t="str">
        <f t="shared" ca="1" si="16"/>
        <v/>
      </c>
      <c r="N105" s="27" t="str">
        <f t="shared" ca="1" si="17"/>
        <v/>
      </c>
      <c r="O105" s="27">
        <f t="shared" ca="1" si="18"/>
        <v>1084</v>
      </c>
    </row>
    <row r="106" spans="2:15" x14ac:dyDescent="0.25">
      <c r="B106" s="22">
        <f>IF('Invoice Log'!B104&lt;&gt;"",'Invoice Log'!B104,"")</f>
        <v>99</v>
      </c>
      <c r="C106" s="17">
        <f>IF('Invoice Log'!C104&lt;&gt;"",'Invoice Log'!C104,"")</f>
        <v>44028</v>
      </c>
      <c r="D106" s="23" t="str">
        <f>IF('Invoice Log'!D104&lt;&gt;"",'Invoice Log'!D104,"")</f>
        <v>INV099</v>
      </c>
      <c r="E106" s="23" t="str">
        <f>IF('Invoice Log'!E104&lt;&gt;"",'Invoice Log'!E104,"")</f>
        <v>Customer Name 099</v>
      </c>
      <c r="F106" s="20">
        <f>IF('Invoice Log'!F104&lt;&gt;"",'Invoice Log'!F104,"")</f>
        <v>1085</v>
      </c>
      <c r="G106" s="17">
        <f>IF('Invoice Log'!I104&lt;&gt;"",'Invoice Log'!I104,"")</f>
        <v>44058</v>
      </c>
      <c r="H106" s="20">
        <f>IF('Invoice Log'!J104&lt;&gt;"",'Invoice Log'!J104,"")</f>
        <v>0</v>
      </c>
      <c r="I106" s="20">
        <f t="shared" si="19"/>
        <v>1085</v>
      </c>
      <c r="J106" s="27">
        <f t="shared" ca="1" si="13"/>
        <v>1085</v>
      </c>
      <c r="K106" s="9">
        <f t="shared" ca="1" si="14"/>
        <v>625</v>
      </c>
      <c r="L106" s="27" t="str">
        <f t="shared" ca="1" si="15"/>
        <v/>
      </c>
      <c r="M106" s="27" t="str">
        <f t="shared" ca="1" si="16"/>
        <v/>
      </c>
      <c r="N106" s="27" t="str">
        <f t="shared" ca="1" si="17"/>
        <v/>
      </c>
      <c r="O106" s="27">
        <f t="shared" ca="1" si="18"/>
        <v>1085</v>
      </c>
    </row>
    <row r="107" spans="2:15" x14ac:dyDescent="0.25">
      <c r="B107" s="22">
        <f>IF('Invoice Log'!B105&lt;&gt;"",'Invoice Log'!B105,"")</f>
        <v>100</v>
      </c>
      <c r="C107" s="17">
        <f>IF('Invoice Log'!C105&lt;&gt;"",'Invoice Log'!C105,"")</f>
        <v>44030</v>
      </c>
      <c r="D107" s="23" t="str">
        <f>IF('Invoice Log'!D105&lt;&gt;"",'Invoice Log'!D105,"")</f>
        <v>INV100</v>
      </c>
      <c r="E107" s="23" t="str">
        <f>IF('Invoice Log'!E105&lt;&gt;"",'Invoice Log'!E105,"")</f>
        <v>Customer Name 100</v>
      </c>
      <c r="F107" s="20">
        <f>IF('Invoice Log'!F105&lt;&gt;"",'Invoice Log'!F105,"")</f>
        <v>1086</v>
      </c>
      <c r="G107" s="17">
        <f>IF('Invoice Log'!I105&lt;&gt;"",'Invoice Log'!I105,"")</f>
        <v>44060</v>
      </c>
      <c r="H107" s="20">
        <f>IF('Invoice Log'!J105&lt;&gt;"",'Invoice Log'!J105,"")</f>
        <v>0</v>
      </c>
      <c r="I107" s="20">
        <f t="shared" si="19"/>
        <v>1086</v>
      </c>
      <c r="J107" s="27">
        <f t="shared" ca="1" si="13"/>
        <v>1086</v>
      </c>
      <c r="K107" s="9">
        <f t="shared" ca="1" si="14"/>
        <v>623</v>
      </c>
      <c r="L107" s="27" t="str">
        <f t="shared" ca="1" si="15"/>
        <v/>
      </c>
      <c r="M107" s="27" t="str">
        <f t="shared" ca="1" si="16"/>
        <v/>
      </c>
      <c r="N107" s="27" t="str">
        <f t="shared" ca="1" si="17"/>
        <v/>
      </c>
      <c r="O107" s="27">
        <f t="shared" ca="1" si="18"/>
        <v>1086</v>
      </c>
    </row>
    <row r="108" spans="2:15" x14ac:dyDescent="0.25"/>
    <row r="109" spans="2:15" x14ac:dyDescent="0.25">
      <c r="B109" s="1" t="s">
        <v>300</v>
      </c>
    </row>
    <row r="110" spans="2:15" x14ac:dyDescent="0.25"/>
  </sheetData>
  <mergeCells count="11">
    <mergeCell ref="G6:G7"/>
    <mergeCell ref="B6:B7"/>
    <mergeCell ref="C6:C7"/>
    <mergeCell ref="D6:D7"/>
    <mergeCell ref="E6:E7"/>
    <mergeCell ref="F6:F7"/>
    <mergeCell ref="H6:H7"/>
    <mergeCell ref="I6:I7"/>
    <mergeCell ref="J6:J7"/>
    <mergeCell ref="K6:K7"/>
    <mergeCell ref="L6:O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7"/>
  <sheetViews>
    <sheetView showGridLines="0" topLeftCell="A29" workbookViewId="0">
      <selection activeCell="B1" sqref="B1"/>
    </sheetView>
  </sheetViews>
  <sheetFormatPr defaultColWidth="0" defaultRowHeight="14.25" zeroHeight="1" x14ac:dyDescent="0.25"/>
  <cols>
    <col min="1" max="2" width="4.7109375" style="21" customWidth="1"/>
    <col min="3" max="3" width="10.7109375" style="21" customWidth="1"/>
    <col min="4" max="4" width="25.7109375" style="21" customWidth="1"/>
    <col min="5" max="7" width="10.28515625" style="21" customWidth="1"/>
    <col min="8" max="8" width="8.7109375" style="21" customWidth="1"/>
    <col min="9" max="16384" width="8.7109375" style="21" hidden="1"/>
  </cols>
  <sheetData>
    <row r="1" spans="1:8" ht="15" thickBot="1" x14ac:dyDescent="0.3"/>
    <row r="2" spans="1:8" ht="21.75" thickTop="1" thickBot="1" x14ac:dyDescent="0.3">
      <c r="A2" s="8"/>
      <c r="B2" s="13" t="s">
        <v>21</v>
      </c>
      <c r="C2" s="8"/>
      <c r="D2" s="8"/>
      <c r="E2" s="8"/>
      <c r="F2" s="8"/>
      <c r="G2" s="8"/>
      <c r="H2" s="8"/>
    </row>
    <row r="3" spans="1:8" ht="15" thickTop="1" x14ac:dyDescent="0.25">
      <c r="A3" s="7"/>
      <c r="B3" s="7"/>
      <c r="C3" s="7"/>
      <c r="D3" s="7"/>
      <c r="E3" s="7"/>
      <c r="F3" s="7"/>
      <c r="G3" s="7"/>
      <c r="H3" s="7"/>
    </row>
    <row r="4" spans="1:8" x14ac:dyDescent="0.25">
      <c r="A4" s="7"/>
      <c r="B4" s="37" t="s">
        <v>1</v>
      </c>
      <c r="C4" s="37" t="s">
        <v>22</v>
      </c>
      <c r="D4" s="37" t="s">
        <v>43</v>
      </c>
      <c r="E4" s="7"/>
      <c r="F4" s="7"/>
      <c r="G4" s="7"/>
    </row>
    <row r="5" spans="1:8" x14ac:dyDescent="0.25">
      <c r="A5" s="7"/>
      <c r="B5" s="9">
        <v>1</v>
      </c>
      <c r="C5" s="10" t="s">
        <v>23</v>
      </c>
      <c r="D5" s="10" t="s">
        <v>44</v>
      </c>
      <c r="E5" s="7"/>
      <c r="F5" s="7"/>
      <c r="G5" s="7"/>
    </row>
    <row r="6" spans="1:8" x14ac:dyDescent="0.25">
      <c r="A6" s="7"/>
      <c r="B6" s="9">
        <v>2</v>
      </c>
      <c r="C6" s="10" t="s">
        <v>24</v>
      </c>
      <c r="D6" s="10" t="s">
        <v>45</v>
      </c>
      <c r="E6" s="7"/>
      <c r="F6" s="7"/>
      <c r="G6" s="7"/>
    </row>
    <row r="7" spans="1:8" x14ac:dyDescent="0.25">
      <c r="A7" s="7"/>
      <c r="B7" s="9">
        <v>3</v>
      </c>
      <c r="C7" s="10" t="s">
        <v>25</v>
      </c>
      <c r="D7" s="10" t="s">
        <v>46</v>
      </c>
      <c r="E7" s="7"/>
      <c r="F7" s="7"/>
      <c r="G7" s="7"/>
    </row>
    <row r="8" spans="1:8" x14ac:dyDescent="0.25">
      <c r="A8" s="7"/>
      <c r="B8" s="9">
        <v>4</v>
      </c>
      <c r="C8" s="10" t="s">
        <v>26</v>
      </c>
      <c r="D8" s="10" t="s">
        <v>47</v>
      </c>
      <c r="E8" s="7"/>
      <c r="F8" s="7"/>
      <c r="G8" s="7"/>
    </row>
    <row r="9" spans="1:8" x14ac:dyDescent="0.25">
      <c r="A9" s="7"/>
      <c r="B9" s="9">
        <v>5</v>
      </c>
      <c r="C9" s="10" t="s">
        <v>27</v>
      </c>
      <c r="D9" s="10" t="s">
        <v>48</v>
      </c>
      <c r="E9" s="7"/>
      <c r="F9" s="7"/>
      <c r="G9" s="7"/>
    </row>
    <row r="10" spans="1:8" x14ac:dyDescent="0.25">
      <c r="A10" s="7"/>
      <c r="B10" s="9">
        <v>6</v>
      </c>
      <c r="C10" s="10" t="s">
        <v>28</v>
      </c>
      <c r="D10" s="10" t="s">
        <v>49</v>
      </c>
      <c r="E10" s="7"/>
      <c r="F10" s="7"/>
      <c r="G10" s="7"/>
    </row>
    <row r="11" spans="1:8" x14ac:dyDescent="0.25">
      <c r="A11" s="7"/>
      <c r="B11" s="9">
        <v>7</v>
      </c>
      <c r="C11" s="10" t="s">
        <v>29</v>
      </c>
      <c r="D11" s="10" t="s">
        <v>50</v>
      </c>
      <c r="E11" s="7"/>
      <c r="F11" s="7"/>
      <c r="G11" s="7"/>
    </row>
    <row r="12" spans="1:8" x14ac:dyDescent="0.25">
      <c r="A12" s="7"/>
      <c r="B12" s="9">
        <v>8</v>
      </c>
      <c r="C12" s="10" t="s">
        <v>30</v>
      </c>
      <c r="D12" s="10" t="s">
        <v>51</v>
      </c>
      <c r="E12" s="7"/>
      <c r="F12" s="7"/>
      <c r="G12" s="7"/>
    </row>
    <row r="13" spans="1:8" x14ac:dyDescent="0.25">
      <c r="A13" s="7"/>
      <c r="B13" s="9">
        <v>9</v>
      </c>
      <c r="C13" s="10" t="s">
        <v>31</v>
      </c>
      <c r="D13" s="10" t="s">
        <v>52</v>
      </c>
      <c r="E13" s="7"/>
      <c r="F13" s="7"/>
      <c r="G13" s="7"/>
    </row>
    <row r="14" spans="1:8" x14ac:dyDescent="0.25">
      <c r="A14" s="7"/>
      <c r="B14" s="9">
        <v>10</v>
      </c>
      <c r="C14" s="10" t="s">
        <v>32</v>
      </c>
      <c r="D14" s="10" t="s">
        <v>53</v>
      </c>
      <c r="E14" s="7"/>
      <c r="F14" s="7"/>
      <c r="G14" s="7"/>
    </row>
    <row r="15" spans="1:8" x14ac:dyDescent="0.25">
      <c r="A15" s="7"/>
      <c r="B15" s="9">
        <v>11</v>
      </c>
      <c r="C15" s="10" t="s">
        <v>33</v>
      </c>
      <c r="D15" s="10" t="s">
        <v>54</v>
      </c>
      <c r="E15" s="7"/>
      <c r="F15" s="7"/>
      <c r="G15" s="7"/>
    </row>
    <row r="16" spans="1:8" x14ac:dyDescent="0.25">
      <c r="A16" s="7"/>
      <c r="B16" s="9">
        <v>12</v>
      </c>
      <c r="C16" s="10" t="s">
        <v>34</v>
      </c>
      <c r="D16" s="10" t="s">
        <v>55</v>
      </c>
      <c r="E16" s="7"/>
      <c r="F16" s="7"/>
      <c r="G16" s="7"/>
    </row>
    <row r="17" spans="1:7" x14ac:dyDescent="0.25">
      <c r="A17" s="7"/>
      <c r="B17" s="9">
        <v>13</v>
      </c>
      <c r="C17" s="10" t="s">
        <v>35</v>
      </c>
      <c r="D17" s="10" t="s">
        <v>56</v>
      </c>
      <c r="E17" s="7"/>
      <c r="F17" s="7"/>
      <c r="G17" s="7"/>
    </row>
    <row r="18" spans="1:7" x14ac:dyDescent="0.25">
      <c r="A18" s="7"/>
      <c r="B18" s="9">
        <v>14</v>
      </c>
      <c r="C18" s="10" t="s">
        <v>36</v>
      </c>
      <c r="D18" s="10" t="s">
        <v>57</v>
      </c>
      <c r="E18" s="7"/>
      <c r="F18" s="7"/>
      <c r="G18" s="7"/>
    </row>
    <row r="19" spans="1:7" x14ac:dyDescent="0.25">
      <c r="A19" s="7"/>
      <c r="B19" s="9">
        <v>15</v>
      </c>
      <c r="C19" s="10" t="s">
        <v>37</v>
      </c>
      <c r="D19" s="10" t="s">
        <v>58</v>
      </c>
      <c r="E19" s="7"/>
      <c r="F19" s="7"/>
      <c r="G19" s="7"/>
    </row>
    <row r="20" spans="1:7" x14ac:dyDescent="0.25">
      <c r="A20" s="7"/>
      <c r="B20" s="9">
        <v>16</v>
      </c>
      <c r="C20" s="10" t="s">
        <v>38</v>
      </c>
      <c r="D20" s="10" t="s">
        <v>59</v>
      </c>
      <c r="E20" s="7"/>
      <c r="F20" s="7"/>
      <c r="G20" s="7"/>
    </row>
    <row r="21" spans="1:7" x14ac:dyDescent="0.25">
      <c r="A21" s="7"/>
      <c r="B21" s="9">
        <v>17</v>
      </c>
      <c r="C21" s="10" t="s">
        <v>39</v>
      </c>
      <c r="D21" s="10" t="s">
        <v>60</v>
      </c>
      <c r="E21" s="7"/>
      <c r="F21" s="7"/>
      <c r="G21" s="7"/>
    </row>
    <row r="22" spans="1:7" x14ac:dyDescent="0.25">
      <c r="A22" s="7"/>
      <c r="B22" s="9">
        <v>18</v>
      </c>
      <c r="C22" s="10" t="s">
        <v>40</v>
      </c>
      <c r="D22" s="10" t="s">
        <v>61</v>
      </c>
      <c r="E22" s="7"/>
      <c r="F22" s="7"/>
      <c r="G22" s="7"/>
    </row>
    <row r="23" spans="1:7" x14ac:dyDescent="0.25">
      <c r="A23" s="7"/>
      <c r="B23" s="9">
        <v>19</v>
      </c>
      <c r="C23" s="10" t="s">
        <v>41</v>
      </c>
      <c r="D23" s="10" t="s">
        <v>62</v>
      </c>
      <c r="E23" s="7"/>
      <c r="F23" s="7"/>
      <c r="G23" s="7"/>
    </row>
    <row r="24" spans="1:7" x14ac:dyDescent="0.25">
      <c r="A24" s="7"/>
      <c r="B24" s="9">
        <v>20</v>
      </c>
      <c r="C24" s="10" t="s">
        <v>42</v>
      </c>
      <c r="D24" s="10" t="s">
        <v>63</v>
      </c>
      <c r="E24" s="7"/>
      <c r="F24" s="7"/>
      <c r="G24" s="7"/>
    </row>
    <row r="25" spans="1:7" x14ac:dyDescent="0.25">
      <c r="B25" s="9">
        <v>21</v>
      </c>
      <c r="C25" s="10" t="s">
        <v>65</v>
      </c>
      <c r="D25" s="10" t="s">
        <v>66</v>
      </c>
    </row>
    <row r="26" spans="1:7" x14ac:dyDescent="0.25">
      <c r="B26" s="9">
        <v>22</v>
      </c>
      <c r="C26" s="10" t="s">
        <v>67</v>
      </c>
      <c r="D26" s="10" t="s">
        <v>68</v>
      </c>
    </row>
    <row r="27" spans="1:7" x14ac:dyDescent="0.25">
      <c r="B27" s="9">
        <v>23</v>
      </c>
      <c r="C27" s="10" t="s">
        <v>69</v>
      </c>
      <c r="D27" s="10" t="s">
        <v>70</v>
      </c>
    </row>
    <row r="28" spans="1:7" x14ac:dyDescent="0.25">
      <c r="B28" s="9">
        <v>24</v>
      </c>
      <c r="C28" s="10" t="s">
        <v>71</v>
      </c>
      <c r="D28" s="10" t="s">
        <v>72</v>
      </c>
    </row>
    <row r="29" spans="1:7" x14ac:dyDescent="0.25">
      <c r="B29" s="9">
        <v>25</v>
      </c>
      <c r="C29" s="10" t="s">
        <v>73</v>
      </c>
      <c r="D29" s="10" t="s">
        <v>74</v>
      </c>
    </row>
    <row r="30" spans="1:7" x14ac:dyDescent="0.25">
      <c r="B30" s="9">
        <v>26</v>
      </c>
      <c r="C30" s="10" t="s">
        <v>75</v>
      </c>
      <c r="D30" s="10" t="s">
        <v>76</v>
      </c>
    </row>
    <row r="31" spans="1:7" x14ac:dyDescent="0.25">
      <c r="B31" s="9">
        <v>27</v>
      </c>
      <c r="C31" s="10" t="s">
        <v>77</v>
      </c>
      <c r="D31" s="10" t="s">
        <v>78</v>
      </c>
    </row>
    <row r="32" spans="1:7" x14ac:dyDescent="0.25">
      <c r="B32" s="9">
        <v>28</v>
      </c>
      <c r="C32" s="10" t="s">
        <v>79</v>
      </c>
      <c r="D32" s="10" t="s">
        <v>80</v>
      </c>
    </row>
    <row r="33" spans="2:4" x14ac:dyDescent="0.25">
      <c r="B33" s="9">
        <v>29</v>
      </c>
      <c r="C33" s="10" t="s">
        <v>81</v>
      </c>
      <c r="D33" s="10" t="s">
        <v>82</v>
      </c>
    </row>
    <row r="34" spans="2:4" x14ac:dyDescent="0.25">
      <c r="B34" s="9">
        <v>30</v>
      </c>
      <c r="C34" s="10" t="s">
        <v>83</v>
      </c>
      <c r="D34" s="10" t="s">
        <v>84</v>
      </c>
    </row>
    <row r="35" spans="2:4" x14ac:dyDescent="0.25">
      <c r="B35" s="9">
        <v>31</v>
      </c>
      <c r="C35" s="10" t="s">
        <v>85</v>
      </c>
      <c r="D35" s="10" t="s">
        <v>86</v>
      </c>
    </row>
    <row r="36" spans="2:4" x14ac:dyDescent="0.25">
      <c r="B36" s="9">
        <v>32</v>
      </c>
      <c r="C36" s="10" t="s">
        <v>87</v>
      </c>
      <c r="D36" s="10" t="s">
        <v>88</v>
      </c>
    </row>
    <row r="37" spans="2:4" x14ac:dyDescent="0.25">
      <c r="B37" s="9">
        <v>33</v>
      </c>
      <c r="C37" s="10" t="s">
        <v>89</v>
      </c>
      <c r="D37" s="10" t="s">
        <v>90</v>
      </c>
    </row>
    <row r="38" spans="2:4" x14ac:dyDescent="0.25">
      <c r="B38" s="9">
        <v>34</v>
      </c>
      <c r="C38" s="10" t="s">
        <v>91</v>
      </c>
      <c r="D38" s="10" t="s">
        <v>92</v>
      </c>
    </row>
    <row r="39" spans="2:4" x14ac:dyDescent="0.25">
      <c r="B39" s="9">
        <v>35</v>
      </c>
      <c r="C39" s="10" t="s">
        <v>93</v>
      </c>
      <c r="D39" s="10" t="s">
        <v>94</v>
      </c>
    </row>
    <row r="40" spans="2:4" x14ac:dyDescent="0.25">
      <c r="B40" s="9">
        <v>36</v>
      </c>
      <c r="C40" s="10" t="s">
        <v>95</v>
      </c>
      <c r="D40" s="10" t="s">
        <v>96</v>
      </c>
    </row>
    <row r="41" spans="2:4" x14ac:dyDescent="0.25">
      <c r="B41" s="9">
        <v>37</v>
      </c>
      <c r="C41" s="10" t="s">
        <v>97</v>
      </c>
      <c r="D41" s="10" t="s">
        <v>98</v>
      </c>
    </row>
    <row r="42" spans="2:4" x14ac:dyDescent="0.25">
      <c r="B42" s="9">
        <v>38</v>
      </c>
      <c r="C42" s="10" t="s">
        <v>99</v>
      </c>
      <c r="D42" s="10" t="s">
        <v>100</v>
      </c>
    </row>
    <row r="43" spans="2:4" x14ac:dyDescent="0.25">
      <c r="B43" s="9">
        <v>39</v>
      </c>
      <c r="C43" s="10" t="s">
        <v>101</v>
      </c>
      <c r="D43" s="10" t="s">
        <v>102</v>
      </c>
    </row>
    <row r="44" spans="2:4" x14ac:dyDescent="0.25">
      <c r="B44" s="9">
        <v>40</v>
      </c>
      <c r="C44" s="10" t="s">
        <v>103</v>
      </c>
      <c r="D44" s="10" t="s">
        <v>104</v>
      </c>
    </row>
    <row r="45" spans="2:4" x14ac:dyDescent="0.25">
      <c r="B45" s="9">
        <v>41</v>
      </c>
      <c r="C45" s="10" t="s">
        <v>105</v>
      </c>
      <c r="D45" s="10" t="s">
        <v>106</v>
      </c>
    </row>
    <row r="46" spans="2:4" x14ac:dyDescent="0.25">
      <c r="B46" s="9">
        <v>42</v>
      </c>
      <c r="C46" s="10" t="s">
        <v>107</v>
      </c>
      <c r="D46" s="10" t="s">
        <v>108</v>
      </c>
    </row>
    <row r="47" spans="2:4" x14ac:dyDescent="0.25">
      <c r="B47" s="9">
        <v>43</v>
      </c>
      <c r="C47" s="10" t="s">
        <v>109</v>
      </c>
      <c r="D47" s="10" t="s">
        <v>110</v>
      </c>
    </row>
    <row r="48" spans="2:4" x14ac:dyDescent="0.25">
      <c r="B48" s="9">
        <v>44</v>
      </c>
      <c r="C48" s="10" t="s">
        <v>111</v>
      </c>
      <c r="D48" s="10" t="s">
        <v>112</v>
      </c>
    </row>
    <row r="49" spans="2:4" x14ac:dyDescent="0.25">
      <c r="B49" s="9">
        <v>45</v>
      </c>
      <c r="C49" s="10" t="s">
        <v>113</v>
      </c>
      <c r="D49" s="10" t="s">
        <v>114</v>
      </c>
    </row>
    <row r="50" spans="2:4" x14ac:dyDescent="0.25">
      <c r="B50" s="9">
        <v>46</v>
      </c>
      <c r="C50" s="10" t="s">
        <v>115</v>
      </c>
      <c r="D50" s="10" t="s">
        <v>116</v>
      </c>
    </row>
    <row r="51" spans="2:4" x14ac:dyDescent="0.25">
      <c r="B51" s="9">
        <v>47</v>
      </c>
      <c r="C51" s="10" t="s">
        <v>117</v>
      </c>
      <c r="D51" s="10" t="s">
        <v>118</v>
      </c>
    </row>
    <row r="52" spans="2:4" x14ac:dyDescent="0.25">
      <c r="B52" s="9">
        <v>48</v>
      </c>
      <c r="C52" s="10" t="s">
        <v>119</v>
      </c>
      <c r="D52" s="10" t="s">
        <v>120</v>
      </c>
    </row>
    <row r="53" spans="2:4" x14ac:dyDescent="0.25">
      <c r="B53" s="9">
        <v>49</v>
      </c>
      <c r="C53" s="10" t="s">
        <v>121</v>
      </c>
      <c r="D53" s="10" t="s">
        <v>122</v>
      </c>
    </row>
    <row r="54" spans="2:4" x14ac:dyDescent="0.25">
      <c r="B54" s="9">
        <v>50</v>
      </c>
      <c r="C54" s="10" t="s">
        <v>123</v>
      </c>
      <c r="D54" s="10" t="s">
        <v>124</v>
      </c>
    </row>
    <row r="55" spans="2:4" x14ac:dyDescent="0.25"/>
    <row r="56" spans="2:4" x14ac:dyDescent="0.25">
      <c r="B56" s="21" t="s">
        <v>300</v>
      </c>
    </row>
    <row r="57" spans="2:4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22"/>
  <sheetViews>
    <sheetView showGridLines="0" tabSelected="1" workbookViewId="0">
      <selection activeCell="B22" sqref="B22"/>
    </sheetView>
  </sheetViews>
  <sheetFormatPr defaultColWidth="0" defaultRowHeight="14.25" zeroHeight="1" x14ac:dyDescent="0.25"/>
  <cols>
    <col min="1" max="1" width="4.7109375" style="7" customWidth="1"/>
    <col min="2" max="2" width="15.7109375" style="7" customWidth="1"/>
    <col min="3" max="3" width="11.7109375" style="7" bestFit="1" customWidth="1"/>
    <col min="4" max="4" width="42.140625" style="7" customWidth="1"/>
    <col min="5" max="5" width="9.140625" style="7" bestFit="1" customWidth="1"/>
    <col min="6" max="8" width="8.7109375" style="7" customWidth="1"/>
    <col min="9" max="16384" width="8.7109375" style="7" hidden="1"/>
  </cols>
  <sheetData>
    <row r="1" spans="1:8" ht="15" thickBot="1" x14ac:dyDescent="0.3"/>
    <row r="2" spans="1:8" ht="21.75" thickTop="1" thickBot="1" x14ac:dyDescent="0.3">
      <c r="A2" s="29"/>
      <c r="B2" s="13" t="s">
        <v>291</v>
      </c>
      <c r="C2" s="6"/>
      <c r="D2" s="29"/>
      <c r="E2" s="29"/>
      <c r="F2" s="29"/>
      <c r="G2" s="29"/>
      <c r="H2" s="29"/>
    </row>
    <row r="3" spans="1:8" ht="15" thickTop="1" x14ac:dyDescent="0.25"/>
    <row r="4" spans="1:8" x14ac:dyDescent="0.25"/>
    <row r="5" spans="1:8" x14ac:dyDescent="0.25">
      <c r="B5" s="66" t="s">
        <v>293</v>
      </c>
      <c r="C5" s="66"/>
    </row>
    <row r="6" spans="1:8" x14ac:dyDescent="0.25">
      <c r="B6" s="10" t="s">
        <v>282</v>
      </c>
      <c r="C6" s="31">
        <f>'Account Receivable'!I5</f>
        <v>104891</v>
      </c>
    </row>
    <row r="7" spans="1:8" x14ac:dyDescent="0.25">
      <c r="B7" s="9" t="s">
        <v>294</v>
      </c>
      <c r="C7" s="31">
        <f ca="1">'Account Receivable'!L5</f>
        <v>0</v>
      </c>
    </row>
    <row r="8" spans="1:8" x14ac:dyDescent="0.25">
      <c r="B8" s="9" t="s">
        <v>295</v>
      </c>
      <c r="C8" s="31">
        <f ca="1">'Account Receivable'!M5</f>
        <v>0</v>
      </c>
    </row>
    <row r="9" spans="1:8" x14ac:dyDescent="0.25">
      <c r="B9" s="9" t="s">
        <v>296</v>
      </c>
      <c r="C9" s="31">
        <f ca="1">'Account Receivable'!N5</f>
        <v>0</v>
      </c>
    </row>
    <row r="10" spans="1:8" x14ac:dyDescent="0.25">
      <c r="B10" s="9" t="s">
        <v>297</v>
      </c>
      <c r="C10" s="31">
        <f ca="1">'Account Receivable'!O5</f>
        <v>104891</v>
      </c>
    </row>
    <row r="11" spans="1:8" x14ac:dyDescent="0.25"/>
    <row r="12" spans="1:8" x14ac:dyDescent="0.25"/>
    <row r="13" spans="1:8" x14ac:dyDescent="0.25"/>
    <row r="14" spans="1:8" x14ac:dyDescent="0.25"/>
    <row r="15" spans="1:8" x14ac:dyDescent="0.25"/>
    <row r="16" spans="1:8" x14ac:dyDescent="0.25"/>
    <row r="17" spans="2:2" x14ac:dyDescent="0.25"/>
    <row r="18" spans="2:2" x14ac:dyDescent="0.25"/>
    <row r="19" spans="2:2" x14ac:dyDescent="0.25"/>
    <row r="20" spans="2:2" x14ac:dyDescent="0.25"/>
    <row r="21" spans="2:2" x14ac:dyDescent="0.25">
      <c r="B21" s="30" t="s">
        <v>300</v>
      </c>
    </row>
    <row r="22" spans="2:2" x14ac:dyDescent="0.25"/>
  </sheetData>
  <mergeCells count="1">
    <mergeCell ref="B5:C5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47" customWidth="1"/>
    <col min="2" max="16384" width="12.42578125" style="47"/>
  </cols>
  <sheetData>
    <row r="4" spans="1:1" s="49" customFormat="1" ht="15.6" customHeight="1" x14ac:dyDescent="0.4">
      <c r="A4" s="48"/>
    </row>
    <row r="5" spans="1:1" s="49" customFormat="1" ht="15.6" customHeight="1" x14ac:dyDescent="0.4">
      <c r="A5" s="50"/>
    </row>
    <row r="40" spans="1:15" s="49" customFormat="1" ht="30" customHeight="1" x14ac:dyDescent="0.4">
      <c r="A40" s="67" t="s">
        <v>298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51"/>
      <c r="N40" s="51"/>
      <c r="O40" s="51"/>
    </row>
    <row r="41" spans="1:15" s="49" customFormat="1" ht="30" customHeight="1" x14ac:dyDescent="0.4">
      <c r="A41" s="68" t="s">
        <v>299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52"/>
      <c r="N41" s="52"/>
      <c r="O41" s="52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Invoice Log</vt:lpstr>
      <vt:lpstr>Payment Terms</vt:lpstr>
      <vt:lpstr>Account Receivable</vt:lpstr>
      <vt:lpstr>Customer List</vt:lpstr>
      <vt:lpstr>Chart</vt:lpstr>
      <vt:lpstr>Copyright-2</vt:lpstr>
      <vt:lpstr>AgingDateRef</vt:lpstr>
      <vt:lpstr>CustomerList</vt:lpstr>
      <vt:lpstr>PaymentTerm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2018-08-10T03:17:52Z</dcterms:created>
  <dcterms:modified xsi:type="dcterms:W3CDTF">2022-05-02T05:17:38Z</dcterms:modified>
</cp:coreProperties>
</file>