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G:\300 excel\300+ Excel Spread Sheets\Business\Timesheets\"/>
    </mc:Choice>
  </mc:AlternateContent>
  <bookViews>
    <workbookView xWindow="-105" yWindow="-105" windowWidth="23250" windowHeight="12720" activeTab="3"/>
  </bookViews>
  <sheets>
    <sheet name="Weekly Timesheet" sheetId="1" r:id="rId1"/>
    <sheet name="Bi-weekly Timesheet" sheetId="4" r:id="rId2"/>
    <sheet name="Monthly Timesheet" sheetId="5" r:id="rId3"/>
    <sheet name="Data" sheetId="2" r:id="rId4"/>
    <sheet name="Copyright-2" sheetId="7" state="hidden" r:id="rId5"/>
  </sheets>
  <definedNames>
    <definedName name="DateCalc" localSheetId="1">Data!$C$2:INDEX(Data!$C$2:$C$32,DAY(DATE('Bi-weekly Timesheet'!$B$10,MATCH('Bi-weekly Timesheet'!$C$10,Data!$B$2:$B$13,0)+1,0)))</definedName>
    <definedName name="DateCalc" localSheetId="2">Data!$C$2:INDEX(Data!$C$2:$C$32,DAY(DATE('Monthly Timesheet'!$B$10,MATCH('Monthly Timesheet'!$C$10,Data!$B$2:$B$13,0)+1,0)))</definedName>
    <definedName name="DateCalc">Data!$C$2:INDEX(Data!$C$2:$C$32,DAY(DATE('Weekly Timesheet'!$B$10,MATCH('Weekly Timesheet'!$C$10,Data!$B$2:$B$13,0)+1,0)))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9" i="5" l="1"/>
  <c r="H19" i="5"/>
  <c r="H47" i="5"/>
  <c r="G47" i="5"/>
  <c r="H46" i="5"/>
  <c r="G46" i="5"/>
  <c r="H18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G18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H18" i="1"/>
  <c r="H19" i="1"/>
  <c r="H20" i="1"/>
  <c r="H21" i="1"/>
  <c r="H22" i="1"/>
  <c r="H23" i="1"/>
  <c r="G21" i="1"/>
  <c r="G22" i="1"/>
  <c r="G23" i="1"/>
  <c r="G18" i="1"/>
  <c r="G19" i="1"/>
  <c r="G20" i="1"/>
  <c r="G17" i="5"/>
  <c r="H17" i="5"/>
  <c r="H17" i="4"/>
  <c r="G17" i="4"/>
  <c r="H17" i="1"/>
  <c r="G17" i="1"/>
  <c r="F49" i="5"/>
  <c r="F32" i="4"/>
  <c r="F25" i="1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B17" i="5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B17" i="4"/>
  <c r="B18" i="4"/>
  <c r="I18" i="4"/>
  <c r="H49" i="5"/>
  <c r="I17" i="5"/>
  <c r="I17" i="4"/>
  <c r="H25" i="1"/>
  <c r="G25" i="1"/>
  <c r="G49" i="5"/>
  <c r="H32" i="4"/>
  <c r="G32" i="4"/>
  <c r="B18" i="5"/>
  <c r="I18" i="5"/>
  <c r="B19" i="4"/>
  <c r="I19" i="4"/>
  <c r="B19" i="5"/>
  <c r="I19" i="5"/>
  <c r="B20" i="4"/>
  <c r="I20" i="4"/>
  <c r="C17" i="1"/>
  <c r="C18" i="1"/>
  <c r="C19" i="1"/>
  <c r="C20" i="1"/>
  <c r="C21" i="1"/>
  <c r="C22" i="1"/>
  <c r="C23" i="1"/>
  <c r="B17" i="1"/>
  <c r="I17" i="1"/>
  <c r="B20" i="5"/>
  <c r="I20" i="5"/>
  <c r="B21" i="4"/>
  <c r="I21" i="4"/>
  <c r="B18" i="1"/>
  <c r="I18" i="1"/>
  <c r="B21" i="5"/>
  <c r="I21" i="5"/>
  <c r="B22" i="4"/>
  <c r="I22" i="4"/>
  <c r="B19" i="1"/>
  <c r="I19" i="1"/>
  <c r="B22" i="5"/>
  <c r="I22" i="5"/>
  <c r="B23" i="4"/>
  <c r="I23" i="4"/>
  <c r="B20" i="1"/>
  <c r="I20" i="1"/>
  <c r="B24" i="4"/>
  <c r="I24" i="4"/>
  <c r="B23" i="5"/>
  <c r="I23" i="5"/>
  <c r="B21" i="1"/>
  <c r="I21" i="1"/>
  <c r="B25" i="4"/>
  <c r="I25" i="4"/>
  <c r="B24" i="5"/>
  <c r="I24" i="5"/>
  <c r="B22" i="1"/>
  <c r="I22" i="1"/>
  <c r="B26" i="4"/>
  <c r="I26" i="4"/>
  <c r="B25" i="5"/>
  <c r="I25" i="5"/>
  <c r="B23" i="1"/>
  <c r="I23" i="1"/>
  <c r="B27" i="4"/>
  <c r="I27" i="4"/>
  <c r="B26" i="5"/>
  <c r="I26" i="5"/>
  <c r="I25" i="1"/>
  <c r="B28" i="4"/>
  <c r="I28" i="4"/>
  <c r="B27" i="5"/>
  <c r="I27" i="5"/>
  <c r="B29" i="4"/>
  <c r="I29" i="4"/>
  <c r="B28" i="5"/>
  <c r="I28" i="5"/>
  <c r="B30" i="4"/>
  <c r="I30" i="4"/>
  <c r="B29" i="5"/>
  <c r="I29" i="5"/>
  <c r="I32" i="4"/>
  <c r="B30" i="5"/>
  <c r="I30" i="5"/>
  <c r="B31" i="5"/>
  <c r="I31" i="5"/>
  <c r="B32" i="5"/>
  <c r="I32" i="5"/>
  <c r="B33" i="5"/>
  <c r="I33" i="5"/>
  <c r="B34" i="5"/>
  <c r="I34" i="5"/>
  <c r="B35" i="5"/>
  <c r="I35" i="5"/>
  <c r="B36" i="5"/>
  <c r="I36" i="5"/>
  <c r="B37" i="5"/>
  <c r="I37" i="5"/>
  <c r="B38" i="5"/>
  <c r="I38" i="5"/>
  <c r="B39" i="5"/>
  <c r="I39" i="5"/>
  <c r="B40" i="5"/>
  <c r="I40" i="5"/>
  <c r="B41" i="5"/>
  <c r="I41" i="5"/>
  <c r="B42" i="5"/>
  <c r="I42" i="5"/>
  <c r="B43" i="5"/>
  <c r="I43" i="5"/>
  <c r="B44" i="5"/>
  <c r="I44" i="5"/>
  <c r="B45" i="5"/>
  <c r="I45" i="5"/>
  <c r="I49" i="5"/>
  <c r="B46" i="5"/>
  <c r="B47" i="5"/>
  <c r="I47" i="5"/>
  <c r="I46" i="5"/>
</calcChain>
</file>

<file path=xl/sharedStrings.xml><?xml version="1.0" encoding="utf-8"?>
<sst xmlns="http://schemas.openxmlformats.org/spreadsheetml/2006/main" count="106" uniqueCount="58">
  <si>
    <t>Year</t>
  </si>
  <si>
    <t>Month</t>
  </si>
  <si>
    <t>Date</t>
  </si>
  <si>
    <t>Years</t>
  </si>
  <si>
    <t>Months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</si>
  <si>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</si>
  <si>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</si>
  <si>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</si>
  <si>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</si>
  <si>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</si>
  <si>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</si>
  <si>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</si>
  <si>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</si>
  <si>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</si>
  <si>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</si>
  <si>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</si>
  <si>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</si>
  <si>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Days</t>
  </si>
  <si>
    <t>In Time</t>
  </si>
  <si>
    <t>Out Time</t>
  </si>
  <si>
    <t>Regular Hours</t>
  </si>
  <si>
    <t>Total Pay</t>
  </si>
  <si>
    <t>Weekend</t>
  </si>
  <si>
    <t>Sat &amp; Sun</t>
  </si>
  <si>
    <t>Sun &amp; Mon</t>
  </si>
  <si>
    <t>Mon &amp; Tue</t>
  </si>
  <si>
    <t>Tue &amp; Wed</t>
  </si>
  <si>
    <t>Wed &amp; Thu</t>
  </si>
  <si>
    <t>Thu &amp; Fri</t>
  </si>
  <si>
    <t>Fri &amp; Sat</t>
  </si>
  <si>
    <t>Start Time</t>
  </si>
  <si>
    <t>Regular Pay (hourly)</t>
  </si>
  <si>
    <t>Overtime Pay (hourly)</t>
  </si>
  <si>
    <t>Sat Only</t>
  </si>
  <si>
    <t>Sun Only</t>
  </si>
  <si>
    <t>Mon Only</t>
  </si>
  <si>
    <t>Tue Only</t>
  </si>
  <si>
    <t>Wed Only</t>
  </si>
  <si>
    <t>Thu Only</t>
  </si>
  <si>
    <t>Fri Only</t>
  </si>
  <si>
    <t>No Weekend</t>
  </si>
  <si>
    <t>Day</t>
  </si>
  <si>
    <t>Weekly Summary</t>
  </si>
  <si>
    <t>[Company Name]</t>
  </si>
  <si>
    <t>Employee Name:</t>
  </si>
  <si>
    <t>Department:</t>
  </si>
  <si>
    <t>First Line Manager:</t>
  </si>
  <si>
    <t>Bi-weekly Summary</t>
  </si>
  <si>
    <t>Monthly Summary</t>
  </si>
  <si>
    <t>Check Box</t>
  </si>
  <si>
    <t>Regular Hrs</t>
  </si>
  <si>
    <t>Break Hrs</t>
  </si>
  <si>
    <t>OverTime Hrs</t>
  </si>
  <si>
    <t xml:space="preserve">Weekly Employee TimeSheet </t>
  </si>
  <si>
    <t xml:space="preserve">Bi-Weekly Employee TimeSheet </t>
  </si>
  <si>
    <t xml:space="preserve">Monthly Employee TimeSheet </t>
  </si>
  <si>
    <t xml:space="preserve">Need help? Please see this page for information: </t>
  </si>
  <si>
    <t>https://exceltemplate.net/support/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</si>
</sst>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d"/>
    <numFmt numFmtId="165" formatCode="0.0"/>
    <numFmt numFmtId="166" formatCode="0.000"/>
    <numFmt numFmtId="167" formatCode="mmmm\,dd"/>
  </numFmts>
  <fonts count="17" x14ac:knownFonts="1">
    <font>
      <sz val="10"/>
      <color theme="1"/>
      <name val="Verdana"/>
      <family val="2"/>
    </font>
    <font>
      <i/>
      <sz val="10"/>
      <color theme="1"/>
      <name val="Verdana"/>
      <family val="2"/>
    </font>
    <font>
      <sz val="9"/>
      <color theme="1"/>
      <name val="Verdana"/>
      <family val="2"/>
    </font>
    <font>
      <i/>
      <sz val="9"/>
      <color theme="1"/>
      <name val="Verdana"/>
      <family val="2"/>
    </font>
    <font>
      <b/>
      <sz val="9"/>
      <color theme="8" tint="-0.249977111117893"/>
      <name val="Verdana"/>
      <family val="2"/>
    </font>
    <font>
      <sz val="8"/>
      <color theme="1"/>
      <name val="Verdana"/>
      <family val="2"/>
    </font>
    <font>
      <b/>
      <sz val="10"/>
      <color theme="8" tint="-0.249977111117893"/>
      <name val="Verdana"/>
      <family val="2"/>
    </font>
    <font>
      <u/>
      <sz val="16"/>
      <color theme="8" tint="-0.249977111117893"/>
      <name val="Verdana"/>
      <family val="2"/>
    </font>
    <font>
      <i/>
      <sz val="9"/>
      <color theme="4" tint="-0.499984740745262"/>
      <name val="Verdana"/>
      <family val="2"/>
    </font>
    <font>
      <sz val="12"/>
      <color theme="3" tint="-0.249977111117893"/>
      <name val="Verdana"/>
      <family val="2"/>
    </font>
    <font>
      <sz val="8"/>
      <color rgb="FF000000"/>
      <name val="Segoe UI"/>
      <family val="2"/>
    </font>
    <font>
      <sz val="14"/>
      <color theme="1"/>
      <name val="Verdana"/>
      <family val="2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7C1C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double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45">
    <xf numFmtId="0" fontId="0" fillId="0" borderId="0" xfId="0"/>
    <xf numFmtId="20" fontId="0" fillId="0" borderId="0" xfId="0" applyNumberFormat="1"/>
    <xf numFmtId="0" fontId="2" fillId="0" borderId="2" xfId="0" applyFont="1" applyBorder="1" applyAlignment="1">
      <alignment horizontal="center"/>
    </xf>
    <xf numFmtId="0" fontId="2" fillId="0" borderId="0" xfId="0" applyFont="1"/>
    <xf numFmtId="0" fontId="3" fillId="3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2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20" fontId="2" fillId="0" borderId="5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Continuous"/>
    </xf>
    <xf numFmtId="0" fontId="0" fillId="0" borderId="0" xfId="0" applyAlignment="1">
      <alignment horizontal="right"/>
    </xf>
    <xf numFmtId="0" fontId="6" fillId="0" borderId="6" xfId="0" applyFont="1" applyBorder="1" applyAlignment="1">
      <alignment horizontal="right"/>
    </xf>
    <xf numFmtId="0" fontId="6" fillId="0" borderId="6" xfId="0" applyFont="1" applyBorder="1" applyAlignment="1">
      <alignment horizontal="center"/>
    </xf>
    <xf numFmtId="165" fontId="6" fillId="0" borderId="6" xfId="0" applyNumberFormat="1" applyFont="1" applyBorder="1" applyAlignment="1">
      <alignment horizontal="center"/>
    </xf>
    <xf numFmtId="165" fontId="4" fillId="0" borderId="6" xfId="0" applyNumberFormat="1" applyFont="1" applyFill="1" applyBorder="1" applyAlignment="1">
      <alignment horizontal="center"/>
    </xf>
    <xf numFmtId="0" fontId="8" fillId="0" borderId="0" xfId="0" applyFont="1" applyAlignment="1">
      <alignment horizontal="left"/>
    </xf>
    <xf numFmtId="164" fontId="2" fillId="0" borderId="5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0" fontId="0" fillId="0" borderId="3" xfId="0" applyBorder="1"/>
    <xf numFmtId="14" fontId="0" fillId="0" borderId="3" xfId="0" applyNumberFormat="1" applyBorder="1"/>
    <xf numFmtId="0" fontId="1" fillId="3" borderId="3" xfId="0" applyFont="1" applyFill="1" applyBorder="1"/>
    <xf numFmtId="0" fontId="9" fillId="0" borderId="0" xfId="0" applyFont="1" applyAlignment="1">
      <alignment horizontal="centerContinuous" vertical="top"/>
    </xf>
    <xf numFmtId="166" fontId="0" fillId="0" borderId="0" xfId="0" applyNumberFormat="1"/>
    <xf numFmtId="0" fontId="11" fillId="0" borderId="0" xfId="0" applyFont="1" applyAlignment="1">
      <alignment horizontal="left" vertical="center"/>
    </xf>
    <xf numFmtId="167" fontId="2" fillId="0" borderId="3" xfId="0" applyNumberFormat="1" applyFont="1" applyBorder="1" applyAlignment="1">
      <alignment horizontal="center"/>
    </xf>
    <xf numFmtId="167" fontId="2" fillId="0" borderId="8" xfId="0" applyNumberFormat="1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0" fontId="12" fillId="0" borderId="0" xfId="0" applyFont="1"/>
    <xf numFmtId="0" fontId="13" fillId="0" borderId="0" xfId="0" applyFont="1"/>
    <xf numFmtId="0" fontId="15" fillId="0" borderId="0" xfId="1" applyFont="1"/>
    <xf numFmtId="0" fontId="12" fillId="0" borderId="0" xfId="0" applyFont="1" applyAlignment="1"/>
    <xf numFmtId="0" fontId="16" fillId="0" borderId="0" xfId="1" applyFont="1" applyAlignment="1"/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0" fillId="0" borderId="7" xfId="0" applyBorder="1" applyAlignment="1">
      <alignment horizontal="left"/>
    </xf>
    <xf numFmtId="0" fontId="12" fillId="0" borderId="0" xfId="0" applyFont="1" applyAlignment="1">
      <alignment horizontal="left"/>
    </xf>
    <xf numFmtId="0" fontId="16" fillId="0" borderId="0" xfId="1" applyFont="1" applyAlignment="1">
      <alignment horizontal="left"/>
    </xf>
  </cellXfs>
  <cellStyles count="2">
    <cellStyle name="Hyperlink" xfId="1" builtinId="8"/>
    <cellStyle name="Normal" xfId="0" builtinId="0"/>
  </cellStyles>
  <dxfs count="3"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</dxfs>
  <tableStyles count="0" defaultTableStyle="TableStyleMedium2" defaultPivotStyle="PivotStyleLight16"/>
  <colors>
    <mruColors>
      <color rgb="FFFFC5C5"/>
      <color rgb="FFF7C1C9"/>
      <color rgb="FFF3A7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checked="Checked" fmlaLink="Data!$F$2" lockText="1" noThreeD="1"/>
</file>

<file path=xl/ctrlProps/ctrlProp2.xml><?xml version="1.0" encoding="utf-8"?>
<formControlPr xmlns="http://schemas.microsoft.com/office/spreadsheetml/2009/9/main" objectType="CheckBox" checked="Checked" fmlaLink="Data!$F$2" lockText="1" noThreeD="1"/>
</file>

<file path=xl/ctrlProps/ctrlProp3.xml><?xml version="1.0" encoding="utf-8"?>
<formControlPr xmlns="http://schemas.microsoft.com/office/spreadsheetml/2009/9/main" objectType="CheckBox" checked="Checked" fmlaLink="Data!$F$2" lockText="1" noThreeD="1"/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180975</xdr:colOff>
      <xdr:row>8</xdr:row>
      <xdr:rowOff>9525</xdr:rowOff>
    </xdr:from>
    <xdr:to>
      <xdr:col>7</xdr:col>
      <xdr:colOff>428625</xdr:colOff>
      <xdr:row>10</xdr:row>
      <xdr:rowOff>47625</xdr:rowOff>
    </xdr:to>
    <xdr:sp macro="" textlink="">
      <xdr:nvSpPr>
        <xdr:cNvPr id="1026" name="Check Box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Segoe UI"/>
              <a:cs typeface="Segoe UI"/>
            </a:rPr>
            <a:t>Weekends paid at overtime rate</a:t>
          </a:r>
        </a:p>
      </xdr:txBody>
    </xdr:sp>
    <xdr:clientData fPrintsWithSheet="0"/>
  </xdr:twoCellAnchor>
  <xdr:twoCellAnchor editAs="oneCell">
    <xdr:from>
      <xdr:col>6</xdr:col>
      <xdr:colOff>180975</xdr:colOff>
      <xdr:row>8</xdr:row>
      <xdr:rowOff>9525</xdr:rowOff>
    </xdr:from>
    <xdr:to>
      <xdr:col>7</xdr:col>
      <xdr:colOff>428625</xdr:colOff>
      <xdr:row>10</xdr:row>
      <xdr:rowOff>47625</xdr:rowOff>
    </xdr:to>
    <xdr:sp macro="" textlink="">
      <xdr:nvSpPr>
        <xdr:cNvPr id="2" name="Check Box 2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Segoe UI"/>
              <a:cs typeface="Segoe UI"/>
            </a:rPr>
            <a:t>Weekends paid at overtime rate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247650</xdr:colOff>
          <xdr:row>8</xdr:row>
          <xdr:rowOff>19050</xdr:rowOff>
        </xdr:from>
        <xdr:to>
          <xdr:col>7</xdr:col>
          <xdr:colOff>571500</xdr:colOff>
          <xdr:row>10</xdr:row>
          <xdr:rowOff>57150</xdr:rowOff>
        </xdr:to>
        <xdr:sp macro="" textlink="">
          <xdr:nvSpPr>
            <xdr:cNvPr id="3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Weekends paid at overtime rate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180975</xdr:colOff>
      <xdr:row>8</xdr:row>
      <xdr:rowOff>9525</xdr:rowOff>
    </xdr:from>
    <xdr:to>
      <xdr:col>7</xdr:col>
      <xdr:colOff>428625</xdr:colOff>
      <xdr:row>10</xdr:row>
      <xdr:rowOff>47625</xdr:rowOff>
    </xdr:to>
    <xdr:sp macro="" textlink="">
      <xdr:nvSpPr>
        <xdr:cNvPr id="4097" name="Check Box 1" hidden="1">
          <a:extLst>
            <a:ext uri="{63B3BB69-23CF-44E3-9099-C40C66FF867C}">
              <a14:compatExt xmlns:a14="http://schemas.microsoft.com/office/drawing/2010/main" spid="_x0000_s4097"/>
            </a:ext>
            <a:ext uri="{FF2B5EF4-FFF2-40B4-BE49-F238E27FC236}">
              <a16:creationId xmlns:a16="http://schemas.microsoft.com/office/drawing/2014/main" id="{00000000-0008-0000-0100-0000011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Segoe UI"/>
              <a:cs typeface="Segoe UI"/>
            </a:rPr>
            <a:t>Weekends paid at overtime rate</a:t>
          </a:r>
        </a:p>
      </xdr:txBody>
    </xdr:sp>
    <xdr:clientData fPrintsWithSheet="0"/>
  </xdr:twoCellAnchor>
  <xdr:twoCellAnchor editAs="oneCell">
    <xdr:from>
      <xdr:col>6</xdr:col>
      <xdr:colOff>180975</xdr:colOff>
      <xdr:row>8</xdr:row>
      <xdr:rowOff>9525</xdr:rowOff>
    </xdr:from>
    <xdr:to>
      <xdr:col>7</xdr:col>
      <xdr:colOff>428625</xdr:colOff>
      <xdr:row>10</xdr:row>
      <xdr:rowOff>47625</xdr:rowOff>
    </xdr:to>
    <xdr:sp macro="" textlink="">
      <xdr:nvSpPr>
        <xdr:cNvPr id="2" name="Check Box 1" hidden="1">
          <a:extLst>
            <a:ext uri="{63B3BB69-23CF-44E3-9099-C40C66FF867C}">
              <a14:compatExt xmlns:a14="http://schemas.microsoft.com/office/drawing/2010/main" spid="_x0000_s4097"/>
            </a:ex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Segoe UI"/>
              <a:cs typeface="Segoe UI"/>
            </a:rPr>
            <a:t>Weekends paid at overtime rate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247650</xdr:colOff>
          <xdr:row>8</xdr:row>
          <xdr:rowOff>19050</xdr:rowOff>
        </xdr:from>
        <xdr:to>
          <xdr:col>7</xdr:col>
          <xdr:colOff>571500</xdr:colOff>
          <xdr:row>10</xdr:row>
          <xdr:rowOff>57150</xdr:rowOff>
        </xdr:to>
        <xdr:sp macro="" textlink="">
          <xdr:nvSpPr>
            <xdr:cNvPr id="3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Weekends paid at overtime rate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180975</xdr:colOff>
      <xdr:row>8</xdr:row>
      <xdr:rowOff>9525</xdr:rowOff>
    </xdr:from>
    <xdr:to>
      <xdr:col>7</xdr:col>
      <xdr:colOff>428625</xdr:colOff>
      <xdr:row>10</xdr:row>
      <xdr:rowOff>47625</xdr:rowOff>
    </xdr:to>
    <xdr:sp macro="" textlink="">
      <xdr:nvSpPr>
        <xdr:cNvPr id="5121" name="Check Box 1" hidden="1">
          <a:extLst>
            <a:ext uri="{63B3BB69-23CF-44E3-9099-C40C66FF867C}">
              <a14:compatExt xmlns:a14="http://schemas.microsoft.com/office/drawing/2010/main" spid="_x0000_s5121"/>
            </a:ext>
            <a:ext uri="{FF2B5EF4-FFF2-40B4-BE49-F238E27FC236}">
              <a16:creationId xmlns:a16="http://schemas.microsoft.com/office/drawing/2014/main" id="{00000000-0008-0000-0200-000001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Segoe UI"/>
              <a:cs typeface="Segoe UI"/>
            </a:rPr>
            <a:t>Weekends paid at overtime rate</a:t>
          </a:r>
        </a:p>
      </xdr:txBody>
    </xdr:sp>
    <xdr:clientData fPrintsWithSheet="0"/>
  </xdr:twoCellAnchor>
  <xdr:twoCellAnchor editAs="oneCell">
    <xdr:from>
      <xdr:col>6</xdr:col>
      <xdr:colOff>180975</xdr:colOff>
      <xdr:row>8</xdr:row>
      <xdr:rowOff>9525</xdr:rowOff>
    </xdr:from>
    <xdr:to>
      <xdr:col>7</xdr:col>
      <xdr:colOff>428625</xdr:colOff>
      <xdr:row>10</xdr:row>
      <xdr:rowOff>47625</xdr:rowOff>
    </xdr:to>
    <xdr:sp macro="" textlink="">
      <xdr:nvSpPr>
        <xdr:cNvPr id="2" name="Check Box 1" hidden="1">
          <a:extLst>
            <a:ext uri="{63B3BB69-23CF-44E3-9099-C40C66FF867C}">
              <a14:compatExt xmlns:a14="http://schemas.microsoft.com/office/drawing/2010/main" spid="_x0000_s5121"/>
            </a:ex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Segoe UI"/>
              <a:cs typeface="Segoe UI"/>
            </a:rPr>
            <a:t>Weekends paid at overtime rate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247650</xdr:colOff>
          <xdr:row>8</xdr:row>
          <xdr:rowOff>19050</xdr:rowOff>
        </xdr:from>
        <xdr:to>
          <xdr:col>7</xdr:col>
          <xdr:colOff>571500</xdr:colOff>
          <xdr:row>10</xdr:row>
          <xdr:rowOff>57150</xdr:rowOff>
        </xdr:to>
        <xdr:sp macro="" textlink="">
          <xdr:nvSpPr>
            <xdr:cNvPr id="3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Weekends paid at overtime rate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28784</xdr:rowOff>
    </xdr:from>
    <xdr:to>
      <xdr:col>11</xdr:col>
      <xdr:colOff>476250</xdr:colOff>
      <xdr:row>36</xdr:row>
      <xdr:rowOff>3384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4"/>
          <a:ext cx="9906000" cy="7086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J25"/>
  <sheetViews>
    <sheetView showGridLines="0" workbookViewId="0">
      <selection activeCell="D4" sqref="D4:G4"/>
    </sheetView>
  </sheetViews>
  <sheetFormatPr defaultColWidth="8.75" defaultRowHeight="12.75" x14ac:dyDescent="0.2"/>
  <cols>
    <col min="1" max="1" width="0.75" customWidth="1"/>
    <col min="2" max="2" width="7.25" customWidth="1"/>
    <col min="3" max="3" width="8.5" bestFit="1" customWidth="1"/>
    <col min="4" max="7" width="11.5" customWidth="1"/>
    <col min="8" max="8" width="13.5" customWidth="1"/>
    <col min="9" max="9" width="11.5" customWidth="1"/>
    <col min="10" max="10" width="17.875" bestFit="1" customWidth="1"/>
    <col min="11" max="11" width="19.25" bestFit="1" customWidth="1"/>
  </cols>
  <sheetData>
    <row r="1" spans="1:10" ht="25.5" customHeight="1" x14ac:dyDescent="0.2">
      <c r="B1" s="39" t="s">
        <v>53</v>
      </c>
      <c r="C1" s="39"/>
      <c r="D1" s="39"/>
      <c r="E1" s="39"/>
      <c r="F1" s="39"/>
      <c r="G1" s="39"/>
      <c r="H1" s="39"/>
      <c r="I1" s="39"/>
    </row>
    <row r="2" spans="1:10" s="5" customFormat="1" ht="25.5" customHeight="1" x14ac:dyDescent="0.2">
      <c r="A2" s="28"/>
      <c r="B2" s="40" t="s">
        <v>43</v>
      </c>
      <c r="C2" s="40"/>
      <c r="D2" s="40"/>
      <c r="E2" s="40"/>
      <c r="F2" s="40"/>
      <c r="G2" s="40"/>
      <c r="H2" s="40"/>
      <c r="I2" s="40"/>
    </row>
    <row r="3" spans="1:10" s="5" customFormat="1" ht="14.25" customHeight="1" x14ac:dyDescent="0.2">
      <c r="A3" s="28"/>
      <c r="B3" s="30"/>
      <c r="C3" s="30"/>
      <c r="D3" s="30"/>
      <c r="E3" s="30"/>
      <c r="F3" s="30"/>
      <c r="G3" s="30"/>
      <c r="H3" s="30"/>
      <c r="I3" s="30"/>
    </row>
    <row r="4" spans="1:10" ht="18.75" customHeight="1" x14ac:dyDescent="0.2">
      <c r="B4" s="41" t="s">
        <v>44</v>
      </c>
      <c r="C4" s="41"/>
      <c r="D4" s="42"/>
      <c r="E4" s="42"/>
      <c r="F4" s="42"/>
      <c r="G4" s="42"/>
    </row>
    <row r="5" spans="1:10" ht="18.75" customHeight="1" x14ac:dyDescent="0.2">
      <c r="B5" s="41" t="s">
        <v>45</v>
      </c>
      <c r="C5" s="41"/>
      <c r="D5" s="42"/>
      <c r="E5" s="42"/>
      <c r="F5" s="42"/>
      <c r="G5" s="42"/>
    </row>
    <row r="6" spans="1:10" ht="18.75" customHeight="1" x14ac:dyDescent="0.2">
      <c r="B6" s="41" t="s">
        <v>46</v>
      </c>
      <c r="C6" s="41"/>
      <c r="D6" s="42"/>
      <c r="E6" s="42"/>
      <c r="F6" s="42"/>
      <c r="G6" s="42"/>
    </row>
    <row r="7" spans="1:10" x14ac:dyDescent="0.2">
      <c r="B7" s="22"/>
      <c r="C7" s="16"/>
      <c r="D7" s="16"/>
    </row>
    <row r="8" spans="1:10" x14ac:dyDescent="0.2">
      <c r="B8" s="22"/>
      <c r="C8" s="16"/>
      <c r="D8" s="16"/>
    </row>
    <row r="9" spans="1:10" x14ac:dyDescent="0.2">
      <c r="B9" s="4" t="s">
        <v>0</v>
      </c>
      <c r="C9" s="4" t="s">
        <v>1</v>
      </c>
      <c r="D9" s="4" t="s">
        <v>2</v>
      </c>
      <c r="E9" s="15" t="s">
        <v>22</v>
      </c>
    </row>
    <row r="10" spans="1:10" x14ac:dyDescent="0.2">
      <c r="B10" s="2">
        <v>2021</v>
      </c>
      <c r="C10" s="2" t="s">
        <v>10</v>
      </c>
      <c r="D10" s="2">
        <v>30</v>
      </c>
      <c r="E10" s="2" t="s">
        <v>23</v>
      </c>
    </row>
    <row r="11" spans="1:10" x14ac:dyDescent="0.2">
      <c r="B11" s="3"/>
      <c r="C11" s="3"/>
      <c r="G11" s="3"/>
      <c r="H11" s="3"/>
    </row>
    <row r="12" spans="1:10" ht="27" customHeight="1" x14ac:dyDescent="0.2">
      <c r="B12" s="6" t="s">
        <v>30</v>
      </c>
      <c r="C12" s="6" t="s">
        <v>20</v>
      </c>
      <c r="D12" s="6" t="s">
        <v>31</v>
      </c>
      <c r="E12" s="6" t="s">
        <v>32</v>
      </c>
    </row>
    <row r="13" spans="1:10" x14ac:dyDescent="0.2">
      <c r="B13" s="7">
        <v>0.375</v>
      </c>
      <c r="C13" s="8">
        <v>6</v>
      </c>
      <c r="D13" s="8">
        <v>30</v>
      </c>
      <c r="E13" s="8">
        <v>50</v>
      </c>
      <c r="J13" s="29"/>
    </row>
    <row r="14" spans="1:10" x14ac:dyDescent="0.2">
      <c r="I14" s="1"/>
    </row>
    <row r="16" spans="1:10" ht="13.5" thickBot="1" x14ac:dyDescent="0.25">
      <c r="B16" s="12" t="s">
        <v>41</v>
      </c>
      <c r="C16" s="12" t="s">
        <v>2</v>
      </c>
      <c r="D16" s="12" t="s">
        <v>18</v>
      </c>
      <c r="E16" s="12" t="s">
        <v>19</v>
      </c>
      <c r="F16" s="12" t="s">
        <v>51</v>
      </c>
      <c r="G16" s="12" t="s">
        <v>50</v>
      </c>
      <c r="H16" s="12" t="s">
        <v>52</v>
      </c>
      <c r="I16" s="12" t="s">
        <v>21</v>
      </c>
    </row>
    <row r="17" spans="2:9" ht="13.5" thickTop="1" x14ac:dyDescent="0.2">
      <c r="B17" s="9">
        <f>DATE($B$10,MATCH($C$10,Data!$B$2:$B$13,0),'Weekly Timesheet'!$D$10)</f>
        <v>44377</v>
      </c>
      <c r="C17" s="31">
        <f>DATE($B$10,MATCH($C$10,Data!$B$2:$B$13,0),'Weekly Timesheet'!$D$10)</f>
        <v>44377</v>
      </c>
      <c r="D17" s="10">
        <v>0.375</v>
      </c>
      <c r="E17" s="10">
        <v>0.75</v>
      </c>
      <c r="F17" s="11">
        <v>1</v>
      </c>
      <c r="G17" s="11">
        <f t="shared" ref="G17:G23" si="0">IFERROR(IF(AND(D17&lt;&gt;"",E17&lt;&gt;""),IF(D17&gt;$B$13+TIME($C$13,($C$13-INT($C$13))*60,0),0,IF(E17&gt;$B$13+TIME($C$13,($C$13-INT($C$13))*60,0),MIN(TIME($C$13,($C$13-INT($C$13))*60,0),($B$13+TIME($C$13,($C$13-INT($C$13))*60,0)-D17)),MIN(IF((E17-$B$13)&lt;0,0,(E17-$B$13)),(E17-D17))))*24,"")-F17,"")</f>
        <v>5</v>
      </c>
      <c r="H17" s="11">
        <f t="shared" ref="H17:H23" si="1">IF(AND(D17&lt;&gt;"",E17&lt;&gt;""),((IF(D17&lt;$B$13,MIN($B$13-D17,E17-D17),0)+IF(E17&gt;$B$13+TIME($C$13,($C$13-INT($C$13))*60,0),MIN((E17-$B$13-TIME($C$13,($C$13-INT($C$13))*60,0)),(E17-D17)),0))*24),"")</f>
        <v>3</v>
      </c>
      <c r="I17" s="11">
        <f>IFERROR(G17*IF(AND(ISNUMBER(SEARCH(TEXT(B17,"ddd"),$E$10)),Data!$F$2),$E$13,$D$13)+H17*$E$13,"")</f>
        <v>300</v>
      </c>
    </row>
    <row r="18" spans="2:9" x14ac:dyDescent="0.2">
      <c r="B18" s="9">
        <f>B17+1</f>
        <v>44378</v>
      </c>
      <c r="C18" s="31">
        <f>C17+1</f>
        <v>44378</v>
      </c>
      <c r="D18" s="10"/>
      <c r="E18" s="10"/>
      <c r="F18" s="11"/>
      <c r="G18" s="11" t="str">
        <f t="shared" si="0"/>
        <v/>
      </c>
      <c r="H18" s="11" t="str">
        <f t="shared" si="1"/>
        <v/>
      </c>
      <c r="I18" s="11" t="str">
        <f>IFERROR(G18*IF(AND(ISNUMBER(SEARCH(TEXT(B18,"ddd"),$E$10)),Data!$F$2),$E$13,$D$13)+H18*$E$13,"")</f>
        <v/>
      </c>
    </row>
    <row r="19" spans="2:9" x14ac:dyDescent="0.2">
      <c r="B19" s="9">
        <f t="shared" ref="B19:C23" si="2">B18+1</f>
        <v>44379</v>
      </c>
      <c r="C19" s="31">
        <f t="shared" si="2"/>
        <v>44379</v>
      </c>
      <c r="D19" s="10"/>
      <c r="E19" s="10"/>
      <c r="F19" s="11"/>
      <c r="G19" s="11" t="str">
        <f t="shared" si="0"/>
        <v/>
      </c>
      <c r="H19" s="11" t="str">
        <f t="shared" si="1"/>
        <v/>
      </c>
      <c r="I19" s="11" t="str">
        <f>IFERROR(G19*IF(AND(ISNUMBER(SEARCH(TEXT(B19,"ddd"),$E$10)),Data!$F$2),$E$13,$D$13)+H19*$E$13,"")</f>
        <v/>
      </c>
    </row>
    <row r="20" spans="2:9" x14ac:dyDescent="0.2">
      <c r="B20" s="9">
        <f t="shared" si="2"/>
        <v>44380</v>
      </c>
      <c r="C20" s="31">
        <f t="shared" si="2"/>
        <v>44380</v>
      </c>
      <c r="D20" s="10"/>
      <c r="E20" s="10"/>
      <c r="F20" s="11"/>
      <c r="G20" s="11" t="str">
        <f t="shared" si="0"/>
        <v/>
      </c>
      <c r="H20" s="11" t="str">
        <f t="shared" si="1"/>
        <v/>
      </c>
      <c r="I20" s="11" t="str">
        <f>IFERROR(G20*IF(AND(ISNUMBER(SEARCH(TEXT(B20,"ddd"),$E$10)),Data!$F$2),$E$13,$D$13)+H20*$E$13,"")</f>
        <v/>
      </c>
    </row>
    <row r="21" spans="2:9" x14ac:dyDescent="0.2">
      <c r="B21" s="9">
        <f t="shared" si="2"/>
        <v>44381</v>
      </c>
      <c r="C21" s="31">
        <f t="shared" si="2"/>
        <v>44381</v>
      </c>
      <c r="D21" s="10"/>
      <c r="E21" s="10"/>
      <c r="F21" s="11"/>
      <c r="G21" s="11" t="str">
        <f t="shared" si="0"/>
        <v/>
      </c>
      <c r="H21" s="11" t="str">
        <f t="shared" si="1"/>
        <v/>
      </c>
      <c r="I21" s="11" t="str">
        <f>IFERROR(G21*IF(AND(ISNUMBER(SEARCH(TEXT(B21,"ddd"),$E$10)),Data!$F$2),$E$13,$D$13)+H21*$E$13,"")</f>
        <v/>
      </c>
    </row>
    <row r="22" spans="2:9" x14ac:dyDescent="0.2">
      <c r="B22" s="9">
        <f t="shared" si="2"/>
        <v>44382</v>
      </c>
      <c r="C22" s="31">
        <f t="shared" si="2"/>
        <v>44382</v>
      </c>
      <c r="D22" s="10"/>
      <c r="E22" s="10"/>
      <c r="F22" s="11"/>
      <c r="G22" s="11" t="str">
        <f t="shared" si="0"/>
        <v/>
      </c>
      <c r="H22" s="11" t="str">
        <f t="shared" si="1"/>
        <v/>
      </c>
      <c r="I22" s="11" t="str">
        <f>IFERROR(G22*IF(AND(ISNUMBER(SEARCH(TEXT(B22,"ddd"),$E$10)),Data!$F$2),$E$13,$D$13)+H22*$E$13,"")</f>
        <v/>
      </c>
    </row>
    <row r="23" spans="2:9" x14ac:dyDescent="0.2">
      <c r="B23" s="9">
        <f t="shared" si="2"/>
        <v>44383</v>
      </c>
      <c r="C23" s="31">
        <f t="shared" si="2"/>
        <v>44383</v>
      </c>
      <c r="D23" s="10"/>
      <c r="E23" s="10"/>
      <c r="F23" s="11"/>
      <c r="G23" s="11" t="str">
        <f t="shared" si="0"/>
        <v/>
      </c>
      <c r="H23" s="11" t="str">
        <f t="shared" si="1"/>
        <v/>
      </c>
      <c r="I23" s="11" t="str">
        <f>IFERROR(G23*IF(AND(ISNUMBER(SEARCH(TEXT(B23,"ddd"),$E$10)),Data!$F$2),$E$13,$D$13)+H23*$E$13,"")</f>
        <v/>
      </c>
    </row>
    <row r="24" spans="2:9" ht="13.5" thickBot="1" x14ac:dyDescent="0.25">
      <c r="B24" s="13"/>
      <c r="C24" s="14"/>
      <c r="D24" s="13"/>
      <c r="E24" s="13"/>
      <c r="F24" s="13"/>
      <c r="G24" s="13"/>
      <c r="H24" s="13"/>
      <c r="I24" s="13"/>
    </row>
    <row r="25" spans="2:9" ht="13.5" thickTop="1" x14ac:dyDescent="0.2">
      <c r="C25" s="17"/>
      <c r="D25" s="19"/>
      <c r="E25" s="18" t="s">
        <v>42</v>
      </c>
      <c r="F25" s="21">
        <f>SUM(F17:F23)</f>
        <v>1</v>
      </c>
      <c r="G25" s="21">
        <f>SUM(G17:G23)</f>
        <v>5</v>
      </c>
      <c r="H25" s="20">
        <f>SUM(H17:H23)</f>
        <v>3</v>
      </c>
      <c r="I25" s="20">
        <f>SUM(I17:I23)</f>
        <v>300</v>
      </c>
    </row>
  </sheetData>
  <mergeCells count="8">
    <mergeCell ref="B1:I1"/>
    <mergeCell ref="B2:I2"/>
    <mergeCell ref="B4:C4"/>
    <mergeCell ref="B5:C5"/>
    <mergeCell ref="B6:C6"/>
    <mergeCell ref="D4:G4"/>
    <mergeCell ref="D5:G5"/>
    <mergeCell ref="D6:G6"/>
  </mergeCells>
  <conditionalFormatting sqref="B17:I23">
    <cfRule type="expression" dxfId="2" priority="11">
      <formula>ISNUMBER(SEARCH(TEXT($B17,"ddd"),$E$10))</formula>
    </cfRule>
  </conditionalFormatting>
  <dataValidations count="3">
    <dataValidation type="custom" allowBlank="1" showInputMessage="1" showErrorMessage="1" sqref="D17:D23">
      <formula1>AND($D17&lt;=1,ISNUMBER($D17))</formula1>
    </dataValidation>
    <dataValidation type="custom" allowBlank="1" showInputMessage="1" showErrorMessage="1" sqref="E17:E23">
      <formula1>AND($E17&lt;=1,ISNUMBER($E17),($E17&gt;=$D17))</formula1>
    </dataValidation>
    <dataValidation type="list" allowBlank="1" showInputMessage="1" showErrorMessage="1" sqref="D10">
      <formula1>DateCalc</formula1>
    </dataValidation>
  </dataValidations>
  <pageMargins left="0.25" right="0.25" top="0.75" bottom="0.75" header="0.3" footer="0.3"/>
  <pageSetup orientation="portrait" horizontalDpi="4294967293" verticalDpi="4294967293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" r:id="rId4" name="Check Box 2">
              <controlPr defaultSize="0" print="0" autoFill="0" autoLine="0" autoPict="0">
                <anchor moveWithCells="1">
                  <from>
                    <xdr:col>6</xdr:col>
                    <xdr:colOff>247650</xdr:colOff>
                    <xdr:row>8</xdr:row>
                    <xdr:rowOff>19050</xdr:rowOff>
                  </from>
                  <to>
                    <xdr:col>7</xdr:col>
                    <xdr:colOff>571500</xdr:colOff>
                    <xdr:row>10</xdr:row>
                    <xdr:rowOff>57150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Data!$D$2:$D$16</xm:f>
          </x14:formula1>
          <xm:sqref>E10</xm:sqref>
        </x14:dataValidation>
        <x14:dataValidation type="list" allowBlank="1" showInputMessage="1" showErrorMessage="1">
          <x14:formula1>
            <xm:f>Data!$A$2:$A$12</xm:f>
          </x14:formula1>
          <xm:sqref>B10</xm:sqref>
        </x14:dataValidation>
        <x14:dataValidation type="list" allowBlank="1" showInputMessage="1" showErrorMessage="1">
          <x14:formula1>
            <xm:f>Data!$B$2:$B$13</xm:f>
          </x14:formula1>
          <xm:sqref>C10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32"/>
  <sheetViews>
    <sheetView showGridLines="0" workbookViewId="0">
      <selection activeCell="B1" sqref="B1:I1"/>
    </sheetView>
  </sheetViews>
  <sheetFormatPr defaultColWidth="8.75" defaultRowHeight="12.75" x14ac:dyDescent="0.2"/>
  <cols>
    <col min="1" max="1" width="0.875" customWidth="1"/>
    <col min="2" max="2" width="7.25" customWidth="1"/>
    <col min="3" max="3" width="8.5" bestFit="1" customWidth="1"/>
    <col min="4" max="9" width="11.5" customWidth="1"/>
    <col min="10" max="10" width="22.125" bestFit="1" customWidth="1"/>
    <col min="12" max="12" width="17.875" bestFit="1" customWidth="1"/>
    <col min="13" max="13" width="19.25" bestFit="1" customWidth="1"/>
  </cols>
  <sheetData>
    <row r="1" spans="1:9" ht="25.5" customHeight="1" x14ac:dyDescent="0.2">
      <c r="B1" s="39" t="s">
        <v>54</v>
      </c>
      <c r="C1" s="39"/>
      <c r="D1" s="39"/>
      <c r="E1" s="39"/>
      <c r="F1" s="39"/>
      <c r="G1" s="39"/>
      <c r="H1" s="39"/>
      <c r="I1" s="39"/>
    </row>
    <row r="2" spans="1:9" s="5" customFormat="1" ht="25.5" customHeight="1" x14ac:dyDescent="0.2">
      <c r="A2" s="28"/>
      <c r="B2" s="40" t="s">
        <v>43</v>
      </c>
      <c r="C2" s="40"/>
      <c r="D2" s="40"/>
      <c r="E2" s="40"/>
      <c r="F2" s="40"/>
      <c r="G2" s="40"/>
      <c r="H2" s="40"/>
      <c r="I2" s="40"/>
    </row>
    <row r="3" spans="1:9" s="5" customFormat="1" ht="12" customHeight="1" x14ac:dyDescent="0.2">
      <c r="A3" s="28"/>
      <c r="B3" s="30"/>
      <c r="C3" s="30"/>
      <c r="D3" s="30"/>
      <c r="E3" s="30"/>
      <c r="F3" s="30"/>
      <c r="G3" s="30"/>
      <c r="H3" s="30"/>
      <c r="I3" s="30"/>
    </row>
    <row r="4" spans="1:9" ht="18.75" customHeight="1" x14ac:dyDescent="0.2">
      <c r="B4" s="41" t="s">
        <v>44</v>
      </c>
      <c r="C4" s="41"/>
      <c r="D4" s="42"/>
      <c r="E4" s="42"/>
      <c r="F4" s="42"/>
      <c r="G4" s="42"/>
    </row>
    <row r="5" spans="1:9" ht="18.75" customHeight="1" x14ac:dyDescent="0.2">
      <c r="B5" s="41" t="s">
        <v>45</v>
      </c>
      <c r="C5" s="41"/>
      <c r="D5" s="42"/>
      <c r="E5" s="42"/>
      <c r="F5" s="42"/>
      <c r="G5" s="42"/>
    </row>
    <row r="6" spans="1:9" ht="18.75" customHeight="1" x14ac:dyDescent="0.2">
      <c r="B6" s="41" t="s">
        <v>46</v>
      </c>
      <c r="C6" s="41"/>
      <c r="D6" s="42"/>
      <c r="E6" s="42"/>
      <c r="F6" s="42"/>
      <c r="G6" s="42"/>
    </row>
    <row r="7" spans="1:9" x14ac:dyDescent="0.2">
      <c r="B7" s="22"/>
      <c r="C7" s="16"/>
      <c r="D7" s="16"/>
    </row>
    <row r="8" spans="1:9" x14ac:dyDescent="0.2">
      <c r="B8" s="22"/>
      <c r="C8" s="16"/>
      <c r="D8" s="16"/>
    </row>
    <row r="9" spans="1:9" x14ac:dyDescent="0.2">
      <c r="B9" s="4" t="s">
        <v>0</v>
      </c>
      <c r="C9" s="4" t="s">
        <v>1</v>
      </c>
      <c r="D9" s="4" t="s">
        <v>2</v>
      </c>
      <c r="E9" s="15" t="s">
        <v>22</v>
      </c>
    </row>
    <row r="10" spans="1:9" x14ac:dyDescent="0.2">
      <c r="B10" s="2">
        <v>2021</v>
      </c>
      <c r="C10" s="2" t="s">
        <v>10</v>
      </c>
      <c r="D10" s="2">
        <v>24</v>
      </c>
      <c r="E10" s="2" t="s">
        <v>23</v>
      </c>
      <c r="I10" s="5"/>
    </row>
    <row r="11" spans="1:9" x14ac:dyDescent="0.2">
      <c r="B11" s="3"/>
      <c r="C11" s="3"/>
      <c r="G11" s="3"/>
      <c r="H11" s="3"/>
    </row>
    <row r="12" spans="1:9" ht="27" customHeight="1" x14ac:dyDescent="0.2">
      <c r="B12" s="6" t="s">
        <v>30</v>
      </c>
      <c r="C12" s="6" t="s">
        <v>20</v>
      </c>
      <c r="D12" s="6" t="s">
        <v>31</v>
      </c>
      <c r="E12" s="6" t="s">
        <v>32</v>
      </c>
    </row>
    <row r="13" spans="1:9" x14ac:dyDescent="0.2">
      <c r="B13" s="7">
        <v>0.375</v>
      </c>
      <c r="C13" s="8">
        <v>6.5</v>
      </c>
      <c r="D13" s="8">
        <v>30</v>
      </c>
      <c r="E13" s="8">
        <v>50</v>
      </c>
    </row>
    <row r="14" spans="1:9" x14ac:dyDescent="0.2">
      <c r="I14" s="1"/>
    </row>
    <row r="16" spans="1:9" ht="13.5" thickBot="1" x14ac:dyDescent="0.25">
      <c r="B16" s="12" t="s">
        <v>41</v>
      </c>
      <c r="C16" s="12" t="s">
        <v>2</v>
      </c>
      <c r="D16" s="12" t="s">
        <v>18</v>
      </c>
      <c r="E16" s="12" t="s">
        <v>19</v>
      </c>
      <c r="F16" s="12" t="s">
        <v>51</v>
      </c>
      <c r="G16" s="12" t="s">
        <v>50</v>
      </c>
      <c r="H16" s="12" t="s">
        <v>52</v>
      </c>
      <c r="I16" s="12" t="s">
        <v>21</v>
      </c>
    </row>
    <row r="17" spans="2:11" ht="13.5" thickTop="1" x14ac:dyDescent="0.2">
      <c r="B17" s="9">
        <f>DATE($B$10,MATCH($C$10,Data!$B$2:$B$13,0),'Bi-weekly Timesheet'!$D$10)</f>
        <v>44371</v>
      </c>
      <c r="C17" s="31">
        <f>DATE($B$10,MATCH($C$10,Data!$B$2:$B$13,0),'Bi-weekly Timesheet'!$D$10)</f>
        <v>44371</v>
      </c>
      <c r="D17" s="10">
        <v>0.375</v>
      </c>
      <c r="E17" s="10">
        <v>0.75</v>
      </c>
      <c r="F17" s="11">
        <v>1</v>
      </c>
      <c r="G17" s="11">
        <f t="shared" ref="G17:G30" si="0">IFERROR(IF(AND(D17&lt;&gt;"",E17&lt;&gt;""),IF(D17&gt;$B$13+TIME($C$13,($C$13-INT($C$13))*60,0),0,IF(E17&gt;$B$13+TIME($C$13,($C$13-INT($C$13))*60,0),MIN(TIME($C$13,($C$13-INT($C$13))*60,0),($B$13+TIME($C$13,($C$13-INT($C$13))*60,0)-D17)),MIN(IF((E17-$B$13)&lt;0,0,(E17-$B$13)),(E17-D17))))*24,"")-F17,"")</f>
        <v>5.4999999999999982</v>
      </c>
      <c r="H17" s="11">
        <f t="shared" ref="H17:H30" si="1">IF(AND(D17&lt;&gt;"",E17&lt;&gt;""),((IF(D17&lt;$B$13,MIN($B$13-D17,E17-D17),0)+IF(E17&gt;$B$13+TIME($C$13,($C$13-INT($C$13))*60,0),MIN((E17-$B$13-TIME($C$13,($C$13-INT($C$13))*60,0)),(E17-D17)),0))*24),"")</f>
        <v>2.5000000000000004</v>
      </c>
      <c r="I17" s="11">
        <f>IFERROR(G17*IF(AND(ISNUMBER(SEARCH(TEXT(B17,"ddd"),$E$10)),Data!$F$2),$E$13,$D$13)+H17*$E$13,"")</f>
        <v>290</v>
      </c>
      <c r="J17" s="1"/>
      <c r="K17" s="1"/>
    </row>
    <row r="18" spans="2:11" x14ac:dyDescent="0.2">
      <c r="B18" s="9">
        <f>B17+1</f>
        <v>44372</v>
      </c>
      <c r="C18" s="31">
        <f>C17+1</f>
        <v>44372</v>
      </c>
      <c r="D18" s="10"/>
      <c r="E18" s="10"/>
      <c r="F18" s="11"/>
      <c r="G18" s="11" t="str">
        <f t="shared" si="0"/>
        <v/>
      </c>
      <c r="H18" s="11" t="str">
        <f t="shared" si="1"/>
        <v/>
      </c>
      <c r="I18" s="11" t="str">
        <f>IFERROR(G18*IF(AND(ISNUMBER(SEARCH(TEXT(B18,"ddd"),$E$10)),Data!$F$2),$E$13,$D$13)+H18*$E$13,"")</f>
        <v/>
      </c>
      <c r="J18" s="1"/>
    </row>
    <row r="19" spans="2:11" x14ac:dyDescent="0.2">
      <c r="B19" s="9">
        <f t="shared" ref="B19:C23" si="2">B18+1</f>
        <v>44373</v>
      </c>
      <c r="C19" s="31">
        <f t="shared" si="2"/>
        <v>44373</v>
      </c>
      <c r="D19" s="10"/>
      <c r="E19" s="10"/>
      <c r="F19" s="11"/>
      <c r="G19" s="11" t="str">
        <f t="shared" si="0"/>
        <v/>
      </c>
      <c r="H19" s="11" t="str">
        <f t="shared" si="1"/>
        <v/>
      </c>
      <c r="I19" s="11" t="str">
        <f>IFERROR(G19*IF(AND(ISNUMBER(SEARCH(TEXT(B19,"ddd"),$E$10)),Data!$F$2),$E$13,$D$13)+H19*$E$13,"")</f>
        <v/>
      </c>
      <c r="J19" s="1"/>
    </row>
    <row r="20" spans="2:11" x14ac:dyDescent="0.2">
      <c r="B20" s="9">
        <f t="shared" si="2"/>
        <v>44374</v>
      </c>
      <c r="C20" s="31">
        <f t="shared" si="2"/>
        <v>44374</v>
      </c>
      <c r="D20" s="10"/>
      <c r="E20" s="10"/>
      <c r="F20" s="11"/>
      <c r="G20" s="11" t="str">
        <f t="shared" si="0"/>
        <v/>
      </c>
      <c r="H20" s="11" t="str">
        <f t="shared" si="1"/>
        <v/>
      </c>
      <c r="I20" s="11" t="str">
        <f>IFERROR(G20*IF(AND(ISNUMBER(SEARCH(TEXT(B20,"ddd"),$E$10)),Data!$F$2),$E$13,$D$13)+H20*$E$13,"")</f>
        <v/>
      </c>
    </row>
    <row r="21" spans="2:11" x14ac:dyDescent="0.2">
      <c r="B21" s="9">
        <f t="shared" si="2"/>
        <v>44375</v>
      </c>
      <c r="C21" s="31">
        <f t="shared" si="2"/>
        <v>44375</v>
      </c>
      <c r="D21" s="10"/>
      <c r="E21" s="10"/>
      <c r="F21" s="11"/>
      <c r="G21" s="11" t="str">
        <f t="shared" si="0"/>
        <v/>
      </c>
      <c r="H21" s="11" t="str">
        <f t="shared" si="1"/>
        <v/>
      </c>
      <c r="I21" s="11" t="str">
        <f>IFERROR(G21*IF(AND(ISNUMBER(SEARCH(TEXT(B21,"ddd"),$E$10)),Data!$F$2),$E$13,$D$13)+H21*$E$13,"")</f>
        <v/>
      </c>
    </row>
    <row r="22" spans="2:11" x14ac:dyDescent="0.2">
      <c r="B22" s="9">
        <f t="shared" si="2"/>
        <v>44376</v>
      </c>
      <c r="C22" s="31">
        <f t="shared" si="2"/>
        <v>44376</v>
      </c>
      <c r="D22" s="10"/>
      <c r="E22" s="10"/>
      <c r="F22" s="11"/>
      <c r="G22" s="11" t="str">
        <f t="shared" si="0"/>
        <v/>
      </c>
      <c r="H22" s="11" t="str">
        <f t="shared" si="1"/>
        <v/>
      </c>
      <c r="I22" s="11" t="str">
        <f>IFERROR(G22*IF(AND(ISNUMBER(SEARCH(TEXT(B22,"ddd"),$E$10)),Data!$F$2),$E$13,$D$13)+H22*$E$13,"")</f>
        <v/>
      </c>
    </row>
    <row r="23" spans="2:11" ht="13.5" thickBot="1" x14ac:dyDescent="0.25">
      <c r="B23" s="24">
        <f t="shared" si="2"/>
        <v>44377</v>
      </c>
      <c r="C23" s="32">
        <f t="shared" si="2"/>
        <v>44377</v>
      </c>
      <c r="D23" s="10"/>
      <c r="E23" s="10"/>
      <c r="F23" s="11"/>
      <c r="G23" s="11" t="str">
        <f t="shared" si="0"/>
        <v/>
      </c>
      <c r="H23" s="11" t="str">
        <f t="shared" si="1"/>
        <v/>
      </c>
      <c r="I23" s="11" t="str">
        <f>IFERROR(G23*IF(AND(ISNUMBER(SEARCH(TEXT(B23,"ddd"),$E$10)),Data!$F$2),$E$13,$D$13)+H23*$E$13,"")</f>
        <v/>
      </c>
    </row>
    <row r="24" spans="2:11" ht="13.5" thickTop="1" x14ac:dyDescent="0.2">
      <c r="B24" s="23">
        <f t="shared" ref="B24" si="3">B23+1</f>
        <v>44378</v>
      </c>
      <c r="C24" s="33">
        <f t="shared" ref="C24" si="4">C23+1</f>
        <v>44378</v>
      </c>
      <c r="D24" s="10"/>
      <c r="E24" s="10"/>
      <c r="F24" s="11"/>
      <c r="G24" s="11" t="str">
        <f t="shared" si="0"/>
        <v/>
      </c>
      <c r="H24" s="11" t="str">
        <f t="shared" si="1"/>
        <v/>
      </c>
      <c r="I24" s="11" t="str">
        <f>IFERROR(G24*IF(AND(ISNUMBER(SEARCH(TEXT(B24,"ddd"),$E$10)),Data!$F$2),$E$13,$D$13)+H24*$E$13,"")</f>
        <v/>
      </c>
    </row>
    <row r="25" spans="2:11" x14ac:dyDescent="0.2">
      <c r="B25" s="9">
        <f t="shared" ref="B25" si="5">B24+1</f>
        <v>44379</v>
      </c>
      <c r="C25" s="31">
        <f t="shared" ref="C25:C30" si="6">C24+1</f>
        <v>44379</v>
      </c>
      <c r="D25" s="10"/>
      <c r="E25" s="10"/>
      <c r="F25" s="11"/>
      <c r="G25" s="11" t="str">
        <f t="shared" si="0"/>
        <v/>
      </c>
      <c r="H25" s="11" t="str">
        <f t="shared" si="1"/>
        <v/>
      </c>
      <c r="I25" s="11" t="str">
        <f>IFERROR(G25*IF(AND(ISNUMBER(SEARCH(TEXT(B25,"ddd"),$E$10)),Data!$F$2),$E$13,$D$13)+H25*$E$13,"")</f>
        <v/>
      </c>
    </row>
    <row r="26" spans="2:11" x14ac:dyDescent="0.2">
      <c r="B26" s="9">
        <f t="shared" ref="B26" si="7">B25+1</f>
        <v>44380</v>
      </c>
      <c r="C26" s="31">
        <f t="shared" si="6"/>
        <v>44380</v>
      </c>
      <c r="D26" s="10"/>
      <c r="E26" s="10"/>
      <c r="F26" s="11"/>
      <c r="G26" s="11" t="str">
        <f t="shared" si="0"/>
        <v/>
      </c>
      <c r="H26" s="11" t="str">
        <f t="shared" si="1"/>
        <v/>
      </c>
      <c r="I26" s="11" t="str">
        <f>IFERROR(G26*IF(AND(ISNUMBER(SEARCH(TEXT(B26,"ddd"),$E$10)),Data!$F$2),$E$13,$D$13)+H26*$E$13,"")</f>
        <v/>
      </c>
    </row>
    <row r="27" spans="2:11" x14ac:dyDescent="0.2">
      <c r="B27" s="9">
        <f t="shared" ref="B27" si="8">B26+1</f>
        <v>44381</v>
      </c>
      <c r="C27" s="31">
        <f t="shared" si="6"/>
        <v>44381</v>
      </c>
      <c r="D27" s="10"/>
      <c r="E27" s="10"/>
      <c r="F27" s="11"/>
      <c r="G27" s="11" t="str">
        <f t="shared" si="0"/>
        <v/>
      </c>
      <c r="H27" s="11" t="str">
        <f t="shared" si="1"/>
        <v/>
      </c>
      <c r="I27" s="11" t="str">
        <f>IFERROR(G27*IF(AND(ISNUMBER(SEARCH(TEXT(B27,"ddd"),$E$10)),Data!$F$2),$E$13,$D$13)+H27*$E$13,"")</f>
        <v/>
      </c>
    </row>
    <row r="28" spans="2:11" x14ac:dyDescent="0.2">
      <c r="B28" s="9">
        <f t="shared" ref="B28" si="9">B27+1</f>
        <v>44382</v>
      </c>
      <c r="C28" s="31">
        <f t="shared" si="6"/>
        <v>44382</v>
      </c>
      <c r="D28" s="10"/>
      <c r="E28" s="10"/>
      <c r="F28" s="11"/>
      <c r="G28" s="11" t="str">
        <f t="shared" si="0"/>
        <v/>
      </c>
      <c r="H28" s="11" t="str">
        <f t="shared" si="1"/>
        <v/>
      </c>
      <c r="I28" s="11" t="str">
        <f>IFERROR(G28*IF(AND(ISNUMBER(SEARCH(TEXT(B28,"ddd"),$E$10)),Data!$F$2),$E$13,$D$13)+H28*$E$13,"")</f>
        <v/>
      </c>
    </row>
    <row r="29" spans="2:11" x14ac:dyDescent="0.2">
      <c r="B29" s="9">
        <f t="shared" ref="B29" si="10">B28+1</f>
        <v>44383</v>
      </c>
      <c r="C29" s="31">
        <f t="shared" si="6"/>
        <v>44383</v>
      </c>
      <c r="D29" s="10"/>
      <c r="E29" s="10"/>
      <c r="F29" s="11"/>
      <c r="G29" s="11" t="str">
        <f t="shared" si="0"/>
        <v/>
      </c>
      <c r="H29" s="11" t="str">
        <f t="shared" si="1"/>
        <v/>
      </c>
      <c r="I29" s="11" t="str">
        <f>IFERROR(G29*IF(AND(ISNUMBER(SEARCH(TEXT(B29,"ddd"),$E$10)),Data!$F$2),$E$13,$D$13)+H29*$E$13,"")</f>
        <v/>
      </c>
    </row>
    <row r="30" spans="2:11" x14ac:dyDescent="0.2">
      <c r="B30" s="9">
        <f t="shared" ref="B30" si="11">B29+1</f>
        <v>44384</v>
      </c>
      <c r="C30" s="31">
        <f t="shared" si="6"/>
        <v>44384</v>
      </c>
      <c r="D30" s="10"/>
      <c r="E30" s="10"/>
      <c r="F30" s="11"/>
      <c r="G30" s="11" t="str">
        <f t="shared" si="0"/>
        <v/>
      </c>
      <c r="H30" s="11" t="str">
        <f t="shared" si="1"/>
        <v/>
      </c>
      <c r="I30" s="11" t="str">
        <f>IFERROR(G30*IF(AND(ISNUMBER(SEARCH(TEXT(B30,"ddd"),$E$10)),Data!$F$2),$E$13,$D$13)+H30*$E$13,"")</f>
        <v/>
      </c>
    </row>
    <row r="31" spans="2:11" ht="13.5" thickBot="1" x14ac:dyDescent="0.25">
      <c r="B31" s="13"/>
      <c r="C31" s="14"/>
      <c r="D31" s="13"/>
      <c r="E31" s="13"/>
      <c r="G31" s="13"/>
      <c r="H31" s="13"/>
      <c r="I31" s="13"/>
    </row>
    <row r="32" spans="2:11" ht="13.5" thickTop="1" x14ac:dyDescent="0.2">
      <c r="C32" s="17"/>
      <c r="D32" s="19"/>
      <c r="E32" s="18" t="s">
        <v>47</v>
      </c>
      <c r="F32" s="21">
        <f>SUM(F17:F30)</f>
        <v>1</v>
      </c>
      <c r="G32" s="21">
        <f>SUM(G17:G30)</f>
        <v>5.4999999999999982</v>
      </c>
      <c r="H32" s="20">
        <f>SUM(H17:H30)</f>
        <v>2.5000000000000004</v>
      </c>
      <c r="I32" s="20">
        <f>SUM(I17:I30)</f>
        <v>290</v>
      </c>
    </row>
  </sheetData>
  <mergeCells count="8">
    <mergeCell ref="B6:C6"/>
    <mergeCell ref="D6:G6"/>
    <mergeCell ref="B1:I1"/>
    <mergeCell ref="B2:I2"/>
    <mergeCell ref="B4:C4"/>
    <mergeCell ref="D4:G4"/>
    <mergeCell ref="B5:C5"/>
    <mergeCell ref="D5:G5"/>
  </mergeCells>
  <conditionalFormatting sqref="B17:I30">
    <cfRule type="expression" dxfId="1" priority="13">
      <formula>ISNUMBER(SEARCH(TEXT($B17,"ddd"),$E$10))</formula>
    </cfRule>
  </conditionalFormatting>
  <dataValidations count="4">
    <dataValidation type="list" allowBlank="1" showInputMessage="1" showErrorMessage="1" sqref="D10">
      <formula1>DateCalc</formula1>
    </dataValidation>
    <dataValidation type="custom" allowBlank="1" showInputMessage="1" showErrorMessage="1" sqref="E20:E30">
      <formula1>AND($E20&lt;=1,ISNUMBER($E20),($E20&gt;$D20))</formula1>
    </dataValidation>
    <dataValidation type="custom" allowBlank="1" showInputMessage="1" showErrorMessage="1" sqref="D17:D30">
      <formula1>AND($D17&lt;=1,ISNUMBER($D17))</formula1>
    </dataValidation>
    <dataValidation type="custom" allowBlank="1" showInputMessage="1" showErrorMessage="1" sqref="E17:E19">
      <formula1>AND($E17&lt;=1,ISNUMBER($E17),($E17&gt;=$D17))</formula1>
    </dataValidation>
  </dataValidations>
  <pageMargins left="0.25" right="0.25" top="0.75" bottom="0.75" header="0.3" footer="0.3"/>
  <pageSetup orientation="portrait" horizontalDpi="4294967293" verticalDpi="429496729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" r:id="rId3" name="Check Box 1">
              <controlPr defaultSize="0" print="0" autoFill="0" autoLine="0" autoPict="0">
                <anchor moveWithCells="1">
                  <from>
                    <xdr:col>6</xdr:col>
                    <xdr:colOff>247650</xdr:colOff>
                    <xdr:row>8</xdr:row>
                    <xdr:rowOff>19050</xdr:rowOff>
                  </from>
                  <to>
                    <xdr:col>7</xdr:col>
                    <xdr:colOff>571500</xdr:colOff>
                    <xdr:row>10</xdr:row>
                    <xdr:rowOff>57150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Data!$B$2:$B$13</xm:f>
          </x14:formula1>
          <xm:sqref>C10</xm:sqref>
        </x14:dataValidation>
        <x14:dataValidation type="list" allowBlank="1" showInputMessage="1" showErrorMessage="1">
          <x14:formula1>
            <xm:f>Data!$A$2:$A$12</xm:f>
          </x14:formula1>
          <xm:sqref>B10</xm:sqref>
        </x14:dataValidation>
        <x14:dataValidation type="list" allowBlank="1" showInputMessage="1" showErrorMessage="1">
          <x14:formula1>
            <xm:f>Data!$D$2:$D$16</xm:f>
          </x14:formula1>
          <xm:sqref>E10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B1:K49"/>
  <sheetViews>
    <sheetView showGridLines="0" workbookViewId="0">
      <selection activeCell="D4" sqref="D4:G4"/>
    </sheetView>
  </sheetViews>
  <sheetFormatPr defaultColWidth="8.75" defaultRowHeight="12.75" x14ac:dyDescent="0.2"/>
  <cols>
    <col min="1" max="1" width="0.875" customWidth="1"/>
    <col min="2" max="2" width="7.25" customWidth="1"/>
    <col min="3" max="3" width="8.5" bestFit="1" customWidth="1"/>
    <col min="4" max="9" width="11.5" customWidth="1"/>
    <col min="10" max="10" width="22.125" bestFit="1" customWidth="1"/>
    <col min="12" max="12" width="17.875" bestFit="1" customWidth="1"/>
    <col min="13" max="13" width="19.25" bestFit="1" customWidth="1"/>
  </cols>
  <sheetData>
    <row r="1" spans="2:10" ht="25.5" customHeight="1" x14ac:dyDescent="0.2">
      <c r="B1" s="39" t="s">
        <v>55</v>
      </c>
      <c r="C1" s="39"/>
      <c r="D1" s="39"/>
      <c r="E1" s="39"/>
      <c r="F1" s="39"/>
      <c r="G1" s="39"/>
      <c r="H1" s="39"/>
      <c r="I1" s="39"/>
    </row>
    <row r="2" spans="2:10" s="5" customFormat="1" ht="25.5" customHeight="1" x14ac:dyDescent="0.2">
      <c r="B2" s="40" t="s">
        <v>43</v>
      </c>
      <c r="C2" s="40"/>
      <c r="D2" s="40"/>
      <c r="E2" s="40"/>
      <c r="F2" s="40"/>
      <c r="G2" s="40"/>
      <c r="H2" s="40"/>
      <c r="I2" s="40"/>
      <c r="J2"/>
    </row>
    <row r="3" spans="2:10" s="5" customFormat="1" ht="12.75" customHeight="1" x14ac:dyDescent="0.2">
      <c r="B3" s="30"/>
      <c r="C3" s="30"/>
      <c r="D3" s="30"/>
      <c r="E3" s="30"/>
      <c r="F3" s="30"/>
      <c r="G3" s="30"/>
      <c r="H3" s="30"/>
      <c r="I3" s="30"/>
      <c r="J3"/>
    </row>
    <row r="4" spans="2:10" ht="18.75" customHeight="1" x14ac:dyDescent="0.2">
      <c r="B4" s="41" t="s">
        <v>44</v>
      </c>
      <c r="C4" s="41"/>
      <c r="D4" s="42"/>
      <c r="E4" s="42"/>
      <c r="F4" s="42"/>
      <c r="G4" s="42"/>
    </row>
    <row r="5" spans="2:10" ht="18.75" customHeight="1" x14ac:dyDescent="0.2">
      <c r="B5" s="41" t="s">
        <v>45</v>
      </c>
      <c r="C5" s="41"/>
      <c r="D5" s="42"/>
      <c r="E5" s="42"/>
      <c r="F5" s="42"/>
      <c r="G5" s="42"/>
    </row>
    <row r="6" spans="2:10" ht="18.75" customHeight="1" x14ac:dyDescent="0.2">
      <c r="B6" s="41" t="s">
        <v>46</v>
      </c>
      <c r="C6" s="41"/>
      <c r="D6" s="42"/>
      <c r="E6" s="42"/>
      <c r="F6" s="42"/>
      <c r="G6" s="42"/>
    </row>
    <row r="7" spans="2:10" x14ac:dyDescent="0.2">
      <c r="B7" s="22"/>
      <c r="C7" s="16"/>
      <c r="D7" s="16"/>
    </row>
    <row r="8" spans="2:10" x14ac:dyDescent="0.2">
      <c r="B8" s="22"/>
      <c r="C8" s="16"/>
      <c r="D8" s="16"/>
    </row>
    <row r="9" spans="2:10" x14ac:dyDescent="0.2">
      <c r="B9" s="4" t="s">
        <v>0</v>
      </c>
      <c r="C9" s="4" t="s">
        <v>1</v>
      </c>
      <c r="D9" s="4" t="s">
        <v>2</v>
      </c>
      <c r="E9" s="15" t="s">
        <v>22</v>
      </c>
    </row>
    <row r="10" spans="2:10" x14ac:dyDescent="0.2">
      <c r="B10" s="2">
        <v>2021</v>
      </c>
      <c r="C10" s="2" t="s">
        <v>9</v>
      </c>
      <c r="D10" s="2">
        <v>1</v>
      </c>
      <c r="E10" s="2" t="s">
        <v>23</v>
      </c>
    </row>
    <row r="11" spans="2:10" x14ac:dyDescent="0.2">
      <c r="B11" s="3"/>
      <c r="C11" s="3"/>
      <c r="G11" s="3"/>
      <c r="H11" s="3"/>
    </row>
    <row r="12" spans="2:10" ht="27" customHeight="1" x14ac:dyDescent="0.2">
      <c r="B12" s="6" t="s">
        <v>30</v>
      </c>
      <c r="C12" s="6" t="s">
        <v>20</v>
      </c>
      <c r="D12" s="6" t="s">
        <v>31</v>
      </c>
      <c r="E12" s="6" t="s">
        <v>32</v>
      </c>
    </row>
    <row r="13" spans="2:10" x14ac:dyDescent="0.2">
      <c r="B13" s="7">
        <v>0.375</v>
      </c>
      <c r="C13" s="8">
        <v>9</v>
      </c>
      <c r="D13" s="8">
        <v>30</v>
      </c>
      <c r="E13" s="8">
        <v>50</v>
      </c>
    </row>
    <row r="14" spans="2:10" x14ac:dyDescent="0.2">
      <c r="I14" s="1"/>
    </row>
    <row r="16" spans="2:10" ht="13.5" thickBot="1" x14ac:dyDescent="0.25">
      <c r="B16" s="12" t="s">
        <v>41</v>
      </c>
      <c r="C16" s="12" t="s">
        <v>2</v>
      </c>
      <c r="D16" s="12" t="s">
        <v>18</v>
      </c>
      <c r="E16" s="12" t="s">
        <v>19</v>
      </c>
      <c r="F16" s="12" t="s">
        <v>51</v>
      </c>
      <c r="G16" s="12" t="s">
        <v>50</v>
      </c>
      <c r="H16" s="12" t="s">
        <v>52</v>
      </c>
      <c r="I16" s="12" t="s">
        <v>21</v>
      </c>
    </row>
    <row r="17" spans="2:11" ht="13.5" thickTop="1" x14ac:dyDescent="0.2">
      <c r="B17" s="9">
        <f>DATE($B$10,MATCH($C$10,Data!$B$2:$B$13,0),'Monthly Timesheet'!$D$10)</f>
        <v>44317</v>
      </c>
      <c r="C17" s="31">
        <f>DATE($B$10,MATCH($C$10,Data!$B$2:$B$13,0),'Monthly Timesheet'!$D$10)</f>
        <v>44317</v>
      </c>
      <c r="D17" s="10">
        <v>0.375</v>
      </c>
      <c r="E17" s="10">
        <v>0.91666666666666663</v>
      </c>
      <c r="F17" s="11">
        <v>1</v>
      </c>
      <c r="G17" s="11">
        <f t="shared" ref="G17:G47" si="0">IFERROR(IF(AND(D17&lt;&gt;"",E17&lt;&gt;""),IF(D17&gt;$B$13+TIME($C$13,($C$13-INT($C$13))*60,0),0,IF(E17&gt;$B$13+TIME($C$13,($C$13-INT($C$13))*60,0),MIN(TIME($C$13,($C$13-INT($C$13))*60,0),($B$13+TIME($C$13,($C$13-INT($C$13))*60,0)-D17)),MIN(IF((E17-$B$13)&lt;0,0,(E17-$B$13)),(E17-D17))))*24,"")-F17,"")</f>
        <v>8</v>
      </c>
      <c r="H17" s="11">
        <f t="shared" ref="H17:H47" si="1">IF(AND(D17&lt;&gt;"",E17&lt;&gt;""),((IF(D17&lt;$B$13,MIN($B$13-D17,E17-D17),0)+IF(E17&gt;$B$13+TIME($C$13,($C$13-INT($C$13))*60,0),MIN((E17-$B$13-TIME($C$13,($C$13-INT($C$13))*60,0)),(E17-D17)),0))*24),"")</f>
        <v>3.9999999999999991</v>
      </c>
      <c r="I17" s="11">
        <f>IFERROR(G17*IF(AND(ISNUMBER(SEARCH(TEXT(B17,"ddd"),$E$10)),Data!$F$2),$E$13,$D$13)+H17*$E$13,"")</f>
        <v>600</v>
      </c>
      <c r="J17" s="1"/>
      <c r="K17" s="1"/>
    </row>
    <row r="18" spans="2:11" x14ac:dyDescent="0.2">
      <c r="B18" s="9">
        <f>B17+1</f>
        <v>44318</v>
      </c>
      <c r="C18" s="31">
        <f>C17+1</f>
        <v>44318</v>
      </c>
      <c r="D18" s="10"/>
      <c r="E18" s="10"/>
      <c r="F18" s="11"/>
      <c r="G18" s="11" t="str">
        <f t="shared" si="0"/>
        <v/>
      </c>
      <c r="H18" s="11" t="str">
        <f t="shared" si="1"/>
        <v/>
      </c>
      <c r="I18" s="11" t="str">
        <f>IFERROR(G18*IF(AND(ISNUMBER(SEARCH(TEXT(B18,"ddd"),$E$10)),Data!$F$2),$E$13,$D$13)+H18*$E$13,"")</f>
        <v/>
      </c>
      <c r="J18" s="1"/>
    </row>
    <row r="19" spans="2:11" x14ac:dyDescent="0.2">
      <c r="B19" s="9">
        <f t="shared" ref="B19:C30" si="2">B18+1</f>
        <v>44319</v>
      </c>
      <c r="C19" s="31">
        <f t="shared" si="2"/>
        <v>44319</v>
      </c>
      <c r="D19" s="10"/>
      <c r="E19" s="10"/>
      <c r="F19" s="11"/>
      <c r="G19" s="11" t="str">
        <f t="shared" si="0"/>
        <v/>
      </c>
      <c r="H19" s="11" t="str">
        <f t="shared" si="1"/>
        <v/>
      </c>
      <c r="I19" s="11" t="str">
        <f>IFERROR(G19*IF(AND(ISNUMBER(SEARCH(TEXT(B19,"ddd"),$E$10)),Data!$F$2),$E$13,$D$13)+H19*$E$13,"")</f>
        <v/>
      </c>
      <c r="J19" s="1"/>
    </row>
    <row r="20" spans="2:11" x14ac:dyDescent="0.2">
      <c r="B20" s="9">
        <f t="shared" si="2"/>
        <v>44320</v>
      </c>
      <c r="C20" s="31">
        <f t="shared" si="2"/>
        <v>44320</v>
      </c>
      <c r="D20" s="10"/>
      <c r="E20" s="10"/>
      <c r="F20" s="11"/>
      <c r="G20" s="11" t="str">
        <f t="shared" si="0"/>
        <v/>
      </c>
      <c r="H20" s="11" t="str">
        <f t="shared" si="1"/>
        <v/>
      </c>
      <c r="I20" s="11" t="str">
        <f>IFERROR(G20*IF(AND(ISNUMBER(SEARCH(TEXT(B20,"ddd"),$E$10)),Data!$F$2),$E$13,$D$13)+H20*$E$13,"")</f>
        <v/>
      </c>
    </row>
    <row r="21" spans="2:11" x14ac:dyDescent="0.2">
      <c r="B21" s="9">
        <f t="shared" si="2"/>
        <v>44321</v>
      </c>
      <c r="C21" s="31">
        <f t="shared" si="2"/>
        <v>44321</v>
      </c>
      <c r="D21" s="10"/>
      <c r="E21" s="10"/>
      <c r="F21" s="11"/>
      <c r="G21" s="11" t="str">
        <f t="shared" si="0"/>
        <v/>
      </c>
      <c r="H21" s="11" t="str">
        <f t="shared" si="1"/>
        <v/>
      </c>
      <c r="I21" s="11" t="str">
        <f>IFERROR(G21*IF(AND(ISNUMBER(SEARCH(TEXT(B21,"ddd"),$E$10)),Data!$F$2),$E$13,$D$13)+H21*$E$13,"")</f>
        <v/>
      </c>
    </row>
    <row r="22" spans="2:11" x14ac:dyDescent="0.2">
      <c r="B22" s="9">
        <f t="shared" si="2"/>
        <v>44322</v>
      </c>
      <c r="C22" s="31">
        <f t="shared" si="2"/>
        <v>44322</v>
      </c>
      <c r="D22" s="10"/>
      <c r="E22" s="10"/>
      <c r="F22" s="11"/>
      <c r="G22" s="11" t="str">
        <f t="shared" si="0"/>
        <v/>
      </c>
      <c r="H22" s="11" t="str">
        <f t="shared" si="1"/>
        <v/>
      </c>
      <c r="I22" s="11" t="str">
        <f>IFERROR(G22*IF(AND(ISNUMBER(SEARCH(TEXT(B22,"ddd"),$E$10)),Data!$F$2),$E$13,$D$13)+H22*$E$13,"")</f>
        <v/>
      </c>
    </row>
    <row r="23" spans="2:11" ht="13.5" thickBot="1" x14ac:dyDescent="0.25">
      <c r="B23" s="24">
        <f t="shared" si="2"/>
        <v>44323</v>
      </c>
      <c r="C23" s="32">
        <f t="shared" si="2"/>
        <v>44323</v>
      </c>
      <c r="D23" s="10"/>
      <c r="E23" s="10"/>
      <c r="F23" s="11"/>
      <c r="G23" s="11" t="str">
        <f t="shared" si="0"/>
        <v/>
      </c>
      <c r="H23" s="11" t="str">
        <f t="shared" si="1"/>
        <v/>
      </c>
      <c r="I23" s="11" t="str">
        <f>IFERROR(G23*IF(AND(ISNUMBER(SEARCH(TEXT(B23,"ddd"),$E$10)),Data!$F$2),$E$13,$D$13)+H23*$E$13,"")</f>
        <v/>
      </c>
    </row>
    <row r="24" spans="2:11" ht="13.5" thickTop="1" x14ac:dyDescent="0.2">
      <c r="B24" s="23">
        <f t="shared" si="2"/>
        <v>44324</v>
      </c>
      <c r="C24" s="33">
        <f t="shared" si="2"/>
        <v>44324</v>
      </c>
      <c r="D24" s="10"/>
      <c r="E24" s="10"/>
      <c r="F24" s="11"/>
      <c r="G24" s="11" t="str">
        <f t="shared" si="0"/>
        <v/>
      </c>
      <c r="H24" s="11" t="str">
        <f t="shared" si="1"/>
        <v/>
      </c>
      <c r="I24" s="11" t="str">
        <f>IFERROR(G24*IF(AND(ISNUMBER(SEARCH(TEXT(B24,"ddd"),$E$10)),Data!$F$2),$E$13,$D$13)+H24*$E$13,"")</f>
        <v/>
      </c>
    </row>
    <row r="25" spans="2:11" x14ac:dyDescent="0.2">
      <c r="B25" s="9">
        <f t="shared" si="2"/>
        <v>44325</v>
      </c>
      <c r="C25" s="31">
        <f t="shared" si="2"/>
        <v>44325</v>
      </c>
      <c r="D25" s="10"/>
      <c r="E25" s="10"/>
      <c r="F25" s="11"/>
      <c r="G25" s="11" t="str">
        <f t="shared" si="0"/>
        <v/>
      </c>
      <c r="H25" s="11" t="str">
        <f t="shared" si="1"/>
        <v/>
      </c>
      <c r="I25" s="11" t="str">
        <f>IFERROR(G25*IF(AND(ISNUMBER(SEARCH(TEXT(B25,"ddd"),$E$10)),Data!$F$2),$E$13,$D$13)+H25*$E$13,"")</f>
        <v/>
      </c>
    </row>
    <row r="26" spans="2:11" x14ac:dyDescent="0.2">
      <c r="B26" s="9">
        <f t="shared" si="2"/>
        <v>44326</v>
      </c>
      <c r="C26" s="31">
        <f t="shared" si="2"/>
        <v>44326</v>
      </c>
      <c r="D26" s="10"/>
      <c r="E26" s="10"/>
      <c r="F26" s="11"/>
      <c r="G26" s="11" t="str">
        <f t="shared" si="0"/>
        <v/>
      </c>
      <c r="H26" s="11" t="str">
        <f t="shared" si="1"/>
        <v/>
      </c>
      <c r="I26" s="11" t="str">
        <f>IFERROR(G26*IF(AND(ISNUMBER(SEARCH(TEXT(B26,"ddd"),$E$10)),Data!$F$2),$E$13,$D$13)+H26*$E$13,"")</f>
        <v/>
      </c>
    </row>
    <row r="27" spans="2:11" x14ac:dyDescent="0.2">
      <c r="B27" s="9">
        <f t="shared" si="2"/>
        <v>44327</v>
      </c>
      <c r="C27" s="31">
        <f t="shared" si="2"/>
        <v>44327</v>
      </c>
      <c r="D27" s="10"/>
      <c r="E27" s="10"/>
      <c r="F27" s="11"/>
      <c r="G27" s="11" t="str">
        <f t="shared" si="0"/>
        <v/>
      </c>
      <c r="H27" s="11" t="str">
        <f t="shared" si="1"/>
        <v/>
      </c>
      <c r="I27" s="11" t="str">
        <f>IFERROR(G27*IF(AND(ISNUMBER(SEARCH(TEXT(B27,"ddd"),$E$10)),Data!$F$2),$E$13,$D$13)+H27*$E$13,"")</f>
        <v/>
      </c>
    </row>
    <row r="28" spans="2:11" x14ac:dyDescent="0.2">
      <c r="B28" s="9">
        <f t="shared" si="2"/>
        <v>44328</v>
      </c>
      <c r="C28" s="31">
        <f t="shared" si="2"/>
        <v>44328</v>
      </c>
      <c r="D28" s="10"/>
      <c r="E28" s="10"/>
      <c r="F28" s="11"/>
      <c r="G28" s="11" t="str">
        <f t="shared" si="0"/>
        <v/>
      </c>
      <c r="H28" s="11" t="str">
        <f t="shared" si="1"/>
        <v/>
      </c>
      <c r="I28" s="11" t="str">
        <f>IFERROR(G28*IF(AND(ISNUMBER(SEARCH(TEXT(B28,"ddd"),$E$10)),Data!$F$2),$E$13,$D$13)+H28*$E$13,"")</f>
        <v/>
      </c>
    </row>
    <row r="29" spans="2:11" x14ac:dyDescent="0.2">
      <c r="B29" s="9">
        <f t="shared" si="2"/>
        <v>44329</v>
      </c>
      <c r="C29" s="31">
        <f t="shared" si="2"/>
        <v>44329</v>
      </c>
      <c r="D29" s="10"/>
      <c r="E29" s="10"/>
      <c r="F29" s="11"/>
      <c r="G29" s="11" t="str">
        <f t="shared" si="0"/>
        <v/>
      </c>
      <c r="H29" s="11" t="str">
        <f t="shared" si="1"/>
        <v/>
      </c>
      <c r="I29" s="11" t="str">
        <f>IFERROR(G29*IF(AND(ISNUMBER(SEARCH(TEXT(B29,"ddd"),$E$10)),Data!$F$2),$E$13,$D$13)+H29*$E$13,"")</f>
        <v/>
      </c>
    </row>
    <row r="30" spans="2:11" x14ac:dyDescent="0.2">
      <c r="B30" s="9">
        <f t="shared" si="2"/>
        <v>44330</v>
      </c>
      <c r="C30" s="31">
        <f t="shared" si="2"/>
        <v>44330</v>
      </c>
      <c r="D30" s="10"/>
      <c r="E30" s="10"/>
      <c r="F30" s="11"/>
      <c r="G30" s="11" t="str">
        <f t="shared" si="0"/>
        <v/>
      </c>
      <c r="H30" s="11" t="str">
        <f t="shared" si="1"/>
        <v/>
      </c>
      <c r="I30" s="11" t="str">
        <f>IFERROR(G30*IF(AND(ISNUMBER(SEARCH(TEXT(B30,"ddd"),$E$10)),Data!$F$2),$E$13,$D$13)+H30*$E$13,"")</f>
        <v/>
      </c>
    </row>
    <row r="31" spans="2:11" x14ac:dyDescent="0.2">
      <c r="B31" s="9">
        <f t="shared" ref="B31:C31" si="3">B30+1</f>
        <v>44331</v>
      </c>
      <c r="C31" s="31">
        <f t="shared" si="3"/>
        <v>44331</v>
      </c>
      <c r="D31" s="10"/>
      <c r="E31" s="10"/>
      <c r="F31" s="11"/>
      <c r="G31" s="11" t="str">
        <f t="shared" si="0"/>
        <v/>
      </c>
      <c r="H31" s="11" t="str">
        <f t="shared" si="1"/>
        <v/>
      </c>
      <c r="I31" s="11" t="str">
        <f>IFERROR(G31*IF(AND(ISNUMBER(SEARCH(TEXT(B31,"ddd"),$E$10)),Data!$F$2),$E$13,$D$13)+H31*$E$13,"")</f>
        <v/>
      </c>
    </row>
    <row r="32" spans="2:11" x14ac:dyDescent="0.2">
      <c r="B32" s="9">
        <f t="shared" ref="B32:C32" si="4">B31+1</f>
        <v>44332</v>
      </c>
      <c r="C32" s="31">
        <f t="shared" si="4"/>
        <v>44332</v>
      </c>
      <c r="D32" s="10"/>
      <c r="E32" s="10"/>
      <c r="F32" s="11"/>
      <c r="G32" s="11" t="str">
        <f t="shared" si="0"/>
        <v/>
      </c>
      <c r="H32" s="11" t="str">
        <f t="shared" si="1"/>
        <v/>
      </c>
      <c r="I32" s="11" t="str">
        <f>IFERROR(G32*IF(AND(ISNUMBER(SEARCH(TEXT(B32,"ddd"),$E$10)),Data!$F$2),$E$13,$D$13)+H32*$E$13,"")</f>
        <v/>
      </c>
    </row>
    <row r="33" spans="2:9" x14ac:dyDescent="0.2">
      <c r="B33" s="9">
        <f t="shared" ref="B33:C33" si="5">B32+1</f>
        <v>44333</v>
      </c>
      <c r="C33" s="31">
        <f t="shared" si="5"/>
        <v>44333</v>
      </c>
      <c r="D33" s="10"/>
      <c r="E33" s="10"/>
      <c r="F33" s="11"/>
      <c r="G33" s="11" t="str">
        <f t="shared" si="0"/>
        <v/>
      </c>
      <c r="H33" s="11" t="str">
        <f t="shared" si="1"/>
        <v/>
      </c>
      <c r="I33" s="11" t="str">
        <f>IFERROR(G33*IF(AND(ISNUMBER(SEARCH(TEXT(B33,"ddd"),$E$10)),Data!$F$2),$E$13,$D$13)+H33*$E$13,"")</f>
        <v/>
      </c>
    </row>
    <row r="34" spans="2:9" x14ac:dyDescent="0.2">
      <c r="B34" s="9">
        <f t="shared" ref="B34:C34" si="6">B33+1</f>
        <v>44334</v>
      </c>
      <c r="C34" s="31">
        <f t="shared" si="6"/>
        <v>44334</v>
      </c>
      <c r="D34" s="10"/>
      <c r="E34" s="10"/>
      <c r="F34" s="11"/>
      <c r="G34" s="11" t="str">
        <f t="shared" si="0"/>
        <v/>
      </c>
      <c r="H34" s="11" t="str">
        <f t="shared" si="1"/>
        <v/>
      </c>
      <c r="I34" s="11" t="str">
        <f>IFERROR(G34*IF(AND(ISNUMBER(SEARCH(TEXT(B34,"ddd"),$E$10)),Data!$F$2),$E$13,$D$13)+H34*$E$13,"")</f>
        <v/>
      </c>
    </row>
    <row r="35" spans="2:9" x14ac:dyDescent="0.2">
      <c r="B35" s="9">
        <f t="shared" ref="B35:C35" si="7">B34+1</f>
        <v>44335</v>
      </c>
      <c r="C35" s="31">
        <f t="shared" si="7"/>
        <v>44335</v>
      </c>
      <c r="D35" s="10"/>
      <c r="E35" s="10"/>
      <c r="F35" s="11"/>
      <c r="G35" s="11" t="str">
        <f t="shared" si="0"/>
        <v/>
      </c>
      <c r="H35" s="11" t="str">
        <f t="shared" si="1"/>
        <v/>
      </c>
      <c r="I35" s="11" t="str">
        <f>IFERROR(G35*IF(AND(ISNUMBER(SEARCH(TEXT(B35,"ddd"),$E$10)),Data!$F$2),$E$13,$D$13)+H35*$E$13,"")</f>
        <v/>
      </c>
    </row>
    <row r="36" spans="2:9" x14ac:dyDescent="0.2">
      <c r="B36" s="9">
        <f t="shared" ref="B36:C36" si="8">B35+1</f>
        <v>44336</v>
      </c>
      <c r="C36" s="31">
        <f t="shared" si="8"/>
        <v>44336</v>
      </c>
      <c r="D36" s="10"/>
      <c r="E36" s="10"/>
      <c r="F36" s="11"/>
      <c r="G36" s="11" t="str">
        <f t="shared" si="0"/>
        <v/>
      </c>
      <c r="H36" s="11" t="str">
        <f t="shared" si="1"/>
        <v/>
      </c>
      <c r="I36" s="11" t="str">
        <f>IFERROR(G36*IF(AND(ISNUMBER(SEARCH(TEXT(B36,"ddd"),$E$10)),Data!$F$2),$E$13,$D$13)+H36*$E$13,"")</f>
        <v/>
      </c>
    </row>
    <row r="37" spans="2:9" x14ac:dyDescent="0.2">
      <c r="B37" s="9">
        <f t="shared" ref="B37:C37" si="9">B36+1</f>
        <v>44337</v>
      </c>
      <c r="C37" s="31">
        <f t="shared" si="9"/>
        <v>44337</v>
      </c>
      <c r="D37" s="10"/>
      <c r="E37" s="10"/>
      <c r="F37" s="11"/>
      <c r="G37" s="11" t="str">
        <f t="shared" si="0"/>
        <v/>
      </c>
      <c r="H37" s="11" t="str">
        <f t="shared" si="1"/>
        <v/>
      </c>
      <c r="I37" s="11" t="str">
        <f>IFERROR(G37*IF(AND(ISNUMBER(SEARCH(TEXT(B37,"ddd"),$E$10)),Data!$F$2),$E$13,$D$13)+H37*$E$13,"")</f>
        <v/>
      </c>
    </row>
    <row r="38" spans="2:9" x14ac:dyDescent="0.2">
      <c r="B38" s="9">
        <f t="shared" ref="B38:C38" si="10">B37+1</f>
        <v>44338</v>
      </c>
      <c r="C38" s="31">
        <f t="shared" si="10"/>
        <v>44338</v>
      </c>
      <c r="D38" s="10"/>
      <c r="E38" s="10"/>
      <c r="F38" s="11"/>
      <c r="G38" s="11" t="str">
        <f t="shared" si="0"/>
        <v/>
      </c>
      <c r="H38" s="11" t="str">
        <f t="shared" si="1"/>
        <v/>
      </c>
      <c r="I38" s="11" t="str">
        <f>IFERROR(G38*IF(AND(ISNUMBER(SEARCH(TEXT(B38,"ddd"),$E$10)),Data!$F$2),$E$13,$D$13)+H38*$E$13,"")</f>
        <v/>
      </c>
    </row>
    <row r="39" spans="2:9" x14ac:dyDescent="0.2">
      <c r="B39" s="9">
        <f t="shared" ref="B39:C39" si="11">B38+1</f>
        <v>44339</v>
      </c>
      <c r="C39" s="31">
        <f t="shared" si="11"/>
        <v>44339</v>
      </c>
      <c r="D39" s="10"/>
      <c r="E39" s="10"/>
      <c r="F39" s="11"/>
      <c r="G39" s="11" t="str">
        <f t="shared" si="0"/>
        <v/>
      </c>
      <c r="H39" s="11" t="str">
        <f t="shared" si="1"/>
        <v/>
      </c>
      <c r="I39" s="11" t="str">
        <f>IFERROR(G39*IF(AND(ISNUMBER(SEARCH(TEXT(B39,"ddd"),$E$10)),Data!$F$2),$E$13,$D$13)+H39*$E$13,"")</f>
        <v/>
      </c>
    </row>
    <row r="40" spans="2:9" x14ac:dyDescent="0.2">
      <c r="B40" s="9">
        <f t="shared" ref="B40:C40" si="12">B39+1</f>
        <v>44340</v>
      </c>
      <c r="C40" s="31">
        <f t="shared" si="12"/>
        <v>44340</v>
      </c>
      <c r="D40" s="10"/>
      <c r="E40" s="10"/>
      <c r="F40" s="11"/>
      <c r="G40" s="11" t="str">
        <f t="shared" si="0"/>
        <v/>
      </c>
      <c r="H40" s="11" t="str">
        <f t="shared" si="1"/>
        <v/>
      </c>
      <c r="I40" s="11" t="str">
        <f>IFERROR(G40*IF(AND(ISNUMBER(SEARCH(TEXT(B40,"ddd"),$E$10)),Data!$F$2),$E$13,$D$13)+H40*$E$13,"")</f>
        <v/>
      </c>
    </row>
    <row r="41" spans="2:9" x14ac:dyDescent="0.2">
      <c r="B41" s="9">
        <f t="shared" ref="B41:C41" si="13">B40+1</f>
        <v>44341</v>
      </c>
      <c r="C41" s="31">
        <f t="shared" si="13"/>
        <v>44341</v>
      </c>
      <c r="D41" s="10"/>
      <c r="E41" s="10"/>
      <c r="F41" s="11"/>
      <c r="G41" s="11" t="str">
        <f t="shared" si="0"/>
        <v/>
      </c>
      <c r="H41" s="11" t="str">
        <f t="shared" si="1"/>
        <v/>
      </c>
      <c r="I41" s="11" t="str">
        <f>IFERROR(G41*IF(AND(ISNUMBER(SEARCH(TEXT(B41,"ddd"),$E$10)),Data!$F$2),$E$13,$D$13)+H41*$E$13,"")</f>
        <v/>
      </c>
    </row>
    <row r="42" spans="2:9" x14ac:dyDescent="0.2">
      <c r="B42" s="9">
        <f t="shared" ref="B42:C42" si="14">B41+1</f>
        <v>44342</v>
      </c>
      <c r="C42" s="31">
        <f t="shared" si="14"/>
        <v>44342</v>
      </c>
      <c r="D42" s="10"/>
      <c r="E42" s="10"/>
      <c r="F42" s="11"/>
      <c r="G42" s="11" t="str">
        <f t="shared" si="0"/>
        <v/>
      </c>
      <c r="H42" s="11" t="str">
        <f t="shared" si="1"/>
        <v/>
      </c>
      <c r="I42" s="11" t="str">
        <f>IFERROR(G42*IF(AND(ISNUMBER(SEARCH(TEXT(B42,"ddd"),$E$10)),Data!$F$2),$E$13,$D$13)+H42*$E$13,"")</f>
        <v/>
      </c>
    </row>
    <row r="43" spans="2:9" x14ac:dyDescent="0.2">
      <c r="B43" s="9">
        <f t="shared" ref="B43:C43" si="15">B42+1</f>
        <v>44343</v>
      </c>
      <c r="C43" s="31">
        <f t="shared" si="15"/>
        <v>44343</v>
      </c>
      <c r="D43" s="10"/>
      <c r="E43" s="10"/>
      <c r="F43" s="11"/>
      <c r="G43" s="11" t="str">
        <f t="shared" si="0"/>
        <v/>
      </c>
      <c r="H43" s="11" t="str">
        <f t="shared" si="1"/>
        <v/>
      </c>
      <c r="I43" s="11" t="str">
        <f>IFERROR(G43*IF(AND(ISNUMBER(SEARCH(TEXT(B43,"ddd"),$E$10)),Data!$F$2),$E$13,$D$13)+H43*$E$13,"")</f>
        <v/>
      </c>
    </row>
    <row r="44" spans="2:9" x14ac:dyDescent="0.2">
      <c r="B44" s="9">
        <f t="shared" ref="B44:C44" si="16">B43+1</f>
        <v>44344</v>
      </c>
      <c r="C44" s="31">
        <f t="shared" si="16"/>
        <v>44344</v>
      </c>
      <c r="D44" s="10"/>
      <c r="E44" s="10"/>
      <c r="F44" s="11"/>
      <c r="G44" s="11" t="str">
        <f t="shared" si="0"/>
        <v/>
      </c>
      <c r="H44" s="11" t="str">
        <f t="shared" si="1"/>
        <v/>
      </c>
      <c r="I44" s="11" t="str">
        <f>IFERROR(G44*IF(AND(ISNUMBER(SEARCH(TEXT(B44,"ddd"),$E$10)),Data!$F$2),$E$13,$D$13)+H44*$E$13,"")</f>
        <v/>
      </c>
    </row>
    <row r="45" spans="2:9" x14ac:dyDescent="0.2">
      <c r="B45" s="9">
        <f t="shared" ref="B45:C47" si="17">B44+1</f>
        <v>44345</v>
      </c>
      <c r="C45" s="31">
        <f t="shared" si="17"/>
        <v>44345</v>
      </c>
      <c r="D45" s="10"/>
      <c r="E45" s="10"/>
      <c r="F45" s="11"/>
      <c r="G45" s="11" t="str">
        <f t="shared" si="0"/>
        <v/>
      </c>
      <c r="H45" s="11" t="str">
        <f t="shared" si="1"/>
        <v/>
      </c>
      <c r="I45" s="11" t="str">
        <f>IFERROR(G45*IF(AND(ISNUMBER(SEARCH(TEXT(B45,"ddd"),$E$10)),Data!$F$2),$E$13,$D$13)+H45*$E$13,"")</f>
        <v/>
      </c>
    </row>
    <row r="46" spans="2:9" x14ac:dyDescent="0.2">
      <c r="B46" s="9">
        <f t="shared" si="17"/>
        <v>44346</v>
      </c>
      <c r="C46" s="31">
        <f t="shared" si="17"/>
        <v>44346</v>
      </c>
      <c r="D46" s="10"/>
      <c r="E46" s="10"/>
      <c r="F46" s="11"/>
      <c r="G46" s="11" t="str">
        <f t="shared" si="0"/>
        <v/>
      </c>
      <c r="H46" s="11" t="str">
        <f t="shared" si="1"/>
        <v/>
      </c>
      <c r="I46" s="11" t="str">
        <f>IFERROR(G46*IF(AND(ISNUMBER(SEARCH(TEXT(B46,"ddd"),$E$10)),Data!$F$2),$E$13,$D$13)+H46*$E$13,"")</f>
        <v/>
      </c>
    </row>
    <row r="47" spans="2:9" x14ac:dyDescent="0.2">
      <c r="B47" s="9">
        <f t="shared" si="17"/>
        <v>44347</v>
      </c>
      <c r="C47" s="31">
        <f t="shared" si="17"/>
        <v>44347</v>
      </c>
      <c r="D47" s="10"/>
      <c r="E47" s="10"/>
      <c r="F47" s="11"/>
      <c r="G47" s="11" t="str">
        <f t="shared" si="0"/>
        <v/>
      </c>
      <c r="H47" s="11" t="str">
        <f t="shared" si="1"/>
        <v/>
      </c>
      <c r="I47" s="11" t="str">
        <f>IFERROR(G47*IF(AND(ISNUMBER(SEARCH(TEXT(B47,"ddd"),$E$10)),Data!$F$2),$E$13,$D$13)+H47*$E$13,"")</f>
        <v/>
      </c>
    </row>
    <row r="48" spans="2:9" ht="13.5" thickBot="1" x14ac:dyDescent="0.25">
      <c r="B48" s="13"/>
      <c r="C48" s="14"/>
      <c r="D48" s="13"/>
      <c r="E48" s="13"/>
      <c r="G48" s="13"/>
      <c r="H48" s="13"/>
      <c r="I48" s="13"/>
    </row>
    <row r="49" spans="3:9" ht="13.5" thickTop="1" x14ac:dyDescent="0.2">
      <c r="C49" s="17"/>
      <c r="D49" s="19"/>
      <c r="E49" s="18" t="s">
        <v>48</v>
      </c>
      <c r="F49" s="21">
        <f>SUM(F17:F45)</f>
        <v>1</v>
      </c>
      <c r="G49" s="21">
        <f>SUM(G17:G45)</f>
        <v>8</v>
      </c>
      <c r="H49" s="20">
        <f>SUM(H17:H45)</f>
        <v>3.9999999999999991</v>
      </c>
      <c r="I49" s="20">
        <f>SUM(I17:I45)</f>
        <v>600</v>
      </c>
    </row>
  </sheetData>
  <mergeCells count="8">
    <mergeCell ref="B6:C6"/>
    <mergeCell ref="D6:G6"/>
    <mergeCell ref="B1:I1"/>
    <mergeCell ref="B2:I2"/>
    <mergeCell ref="B4:C4"/>
    <mergeCell ref="D4:G4"/>
    <mergeCell ref="B5:C5"/>
    <mergeCell ref="D5:G5"/>
  </mergeCells>
  <conditionalFormatting sqref="B17:I47">
    <cfRule type="expression" dxfId="0" priority="12">
      <formula>ISNUMBER(SEARCH(TEXT($B17,"ddd"),$E$10))</formula>
    </cfRule>
  </conditionalFormatting>
  <dataValidations count="4">
    <dataValidation type="custom" allowBlank="1" showInputMessage="1" showErrorMessage="1" sqref="D17:D47">
      <formula1>AND($D17&lt;=1,ISNUMBER($D17))</formula1>
    </dataValidation>
    <dataValidation type="custom" allowBlank="1" showInputMessage="1" showErrorMessage="1" sqref="E20:E47">
      <formula1>AND($E20&lt;=1,ISNUMBER($E20),($E20&gt;$D20))</formula1>
    </dataValidation>
    <dataValidation type="list" allowBlank="1" showInputMessage="1" showErrorMessage="1" sqref="D10">
      <formula1>DateCalc</formula1>
    </dataValidation>
    <dataValidation type="custom" allowBlank="1" showInputMessage="1" showErrorMessage="1" sqref="E17:E19">
      <formula1>AND($E17&lt;=1,ISNUMBER($E17),($E17&gt;=$D17))</formula1>
    </dataValidation>
  </dataValidations>
  <pageMargins left="0.25" right="0.25" top="0.75" bottom="0.75" header="0.3" footer="0.3"/>
  <pageSetup orientation="portrait" horizontalDpi="4294967293" verticalDpi="429496729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" r:id="rId3" name="Check Box 1">
              <controlPr defaultSize="0" print="0" autoFill="0" autoLine="0" autoPict="0">
                <anchor moveWithCells="1">
                  <from>
                    <xdr:col>6</xdr:col>
                    <xdr:colOff>247650</xdr:colOff>
                    <xdr:row>8</xdr:row>
                    <xdr:rowOff>19050</xdr:rowOff>
                  </from>
                  <to>
                    <xdr:col>7</xdr:col>
                    <xdr:colOff>571500</xdr:colOff>
                    <xdr:row>10</xdr:row>
                    <xdr:rowOff>57150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Data!$D$2:$D$16</xm:f>
          </x14:formula1>
          <xm:sqref>E10</xm:sqref>
        </x14:dataValidation>
        <x14:dataValidation type="list" allowBlank="1" showInputMessage="1" showErrorMessage="1">
          <x14:formula1>
            <xm:f>Data!$A$2:$A$12</xm:f>
          </x14:formula1>
          <xm:sqref>B10</xm:sqref>
        </x14:dataValidation>
        <x14:dataValidation type="list" allowBlank="1" showInputMessage="1" showErrorMessage="1">
          <x14:formula1>
            <xm:f>Data!$B$2:$B$13</xm:f>
          </x14:formula1>
          <xm:sqref>C10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32"/>
  <sheetViews>
    <sheetView showGridLines="0" tabSelected="1" workbookViewId="0">
      <selection activeCell="B14" sqref="B14"/>
    </sheetView>
  </sheetViews>
  <sheetFormatPr defaultColWidth="8.75" defaultRowHeight="12.75" x14ac:dyDescent="0.2"/>
  <cols>
    <col min="1" max="1" width="8.75" style="25"/>
    <col min="2" max="2" width="9.75" style="25" bestFit="1" customWidth="1"/>
    <col min="3" max="3" width="8.75" style="25"/>
    <col min="4" max="4" width="11.125" style="25" bestFit="1" customWidth="1"/>
    <col min="5" max="5" width="3.5" customWidth="1"/>
    <col min="6" max="6" width="9.75" customWidth="1"/>
  </cols>
  <sheetData>
    <row r="1" spans="1:6" x14ac:dyDescent="0.2">
      <c r="A1" s="27" t="s">
        <v>3</v>
      </c>
      <c r="B1" s="27" t="s">
        <v>4</v>
      </c>
      <c r="C1" s="27" t="s">
        <v>17</v>
      </c>
      <c r="D1" s="27" t="s">
        <v>22</v>
      </c>
      <c r="F1" s="27" t="s">
        <v>49</v>
      </c>
    </row>
    <row r="2" spans="1:6" x14ac:dyDescent="0.2">
      <c r="A2" s="25">
        <v>2015</v>
      </c>
      <c r="B2" s="25" t="s">
        <v>5</v>
      </c>
      <c r="C2" s="25">
        <v>1</v>
      </c>
      <c r="D2" s="26" t="s">
        <v>40</v>
      </c>
      <c r="F2" s="25" t="b">
        <v>1</v>
      </c>
    </row>
    <row r="3" spans="1:6" x14ac:dyDescent="0.2">
      <c r="A3" s="25">
        <v>2016</v>
      </c>
      <c r="B3" s="25" t="s">
        <v>6</v>
      </c>
      <c r="C3" s="25">
        <v>2</v>
      </c>
      <c r="D3" s="26" t="s">
        <v>23</v>
      </c>
    </row>
    <row r="4" spans="1:6" x14ac:dyDescent="0.2">
      <c r="A4" s="25">
        <v>2017</v>
      </c>
      <c r="B4" s="25" t="s">
        <v>7</v>
      </c>
      <c r="C4" s="25">
        <v>3</v>
      </c>
      <c r="D4" s="26" t="s">
        <v>24</v>
      </c>
    </row>
    <row r="5" spans="1:6" x14ac:dyDescent="0.2">
      <c r="A5" s="25">
        <v>2018</v>
      </c>
      <c r="B5" s="25" t="s">
        <v>8</v>
      </c>
      <c r="C5" s="25">
        <v>4</v>
      </c>
      <c r="D5" s="26" t="s">
        <v>25</v>
      </c>
    </row>
    <row r="6" spans="1:6" x14ac:dyDescent="0.2">
      <c r="A6" s="25">
        <v>2019</v>
      </c>
      <c r="B6" s="25" t="s">
        <v>9</v>
      </c>
      <c r="C6" s="25">
        <v>5</v>
      </c>
      <c r="D6" s="26" t="s">
        <v>26</v>
      </c>
    </row>
    <row r="7" spans="1:6" x14ac:dyDescent="0.2">
      <c r="A7" s="25">
        <v>2020</v>
      </c>
      <c r="B7" s="25" t="s">
        <v>10</v>
      </c>
      <c r="C7" s="25">
        <v>6</v>
      </c>
      <c r="D7" s="26" t="s">
        <v>27</v>
      </c>
    </row>
    <row r="8" spans="1:6" x14ac:dyDescent="0.2">
      <c r="A8" s="25">
        <v>2021</v>
      </c>
      <c r="B8" s="25" t="s">
        <v>11</v>
      </c>
      <c r="C8" s="25">
        <v>7</v>
      </c>
      <c r="D8" s="26" t="s">
        <v>28</v>
      </c>
    </row>
    <row r="9" spans="1:6" x14ac:dyDescent="0.2">
      <c r="A9" s="25">
        <v>2022</v>
      </c>
      <c r="B9" s="25" t="s">
        <v>12</v>
      </c>
      <c r="C9" s="25">
        <v>8</v>
      </c>
      <c r="D9" s="26" t="s">
        <v>29</v>
      </c>
    </row>
    <row r="10" spans="1:6" x14ac:dyDescent="0.2">
      <c r="A10" s="25">
        <v>2023</v>
      </c>
      <c r="B10" s="25" t="s">
        <v>13</v>
      </c>
      <c r="C10" s="25">
        <v>9</v>
      </c>
      <c r="D10" s="26" t="s">
        <v>35</v>
      </c>
    </row>
    <row r="11" spans="1:6" x14ac:dyDescent="0.2">
      <c r="A11" s="25">
        <v>2024</v>
      </c>
      <c r="B11" s="25" t="s">
        <v>14</v>
      </c>
      <c r="C11" s="25">
        <v>10</v>
      </c>
      <c r="D11" s="26" t="s">
        <v>36</v>
      </c>
    </row>
    <row r="12" spans="1:6" x14ac:dyDescent="0.2">
      <c r="A12" s="25">
        <v>2025</v>
      </c>
      <c r="B12" s="25" t="s">
        <v>15</v>
      </c>
      <c r="C12" s="25">
        <v>11</v>
      </c>
      <c r="D12" s="26" t="s">
        <v>37</v>
      </c>
    </row>
    <row r="13" spans="1:6" x14ac:dyDescent="0.2">
      <c r="A13" s="25">
        <v>2026</v>
      </c>
      <c r="B13" s="25" t="s">
        <v>16</v>
      </c>
      <c r="C13" s="25">
        <v>12</v>
      </c>
      <c r="D13" s="26" t="s">
        <v>38</v>
      </c>
    </row>
    <row r="14" spans="1:6" x14ac:dyDescent="0.2">
      <c r="A14" s="25">
        <v>2027</v>
      </c>
      <c r="C14" s="25">
        <v>13</v>
      </c>
      <c r="D14" s="26" t="s">
        <v>39</v>
      </c>
    </row>
    <row r="15" spans="1:6" x14ac:dyDescent="0.2">
      <c r="A15" s="25">
        <v>2028</v>
      </c>
      <c r="C15" s="25">
        <v>14</v>
      </c>
      <c r="D15" s="26" t="s">
        <v>33</v>
      </c>
    </row>
    <row r="16" spans="1:6" x14ac:dyDescent="0.2">
      <c r="A16" s="25">
        <v>2029</v>
      </c>
      <c r="C16" s="25">
        <v>15</v>
      </c>
      <c r="D16" s="26" t="s">
        <v>34</v>
      </c>
    </row>
    <row r="17" spans="1:4" x14ac:dyDescent="0.2">
      <c r="A17" s="25">
        <v>2030</v>
      </c>
      <c r="C17" s="25">
        <v>16</v>
      </c>
      <c r="D17" s="26"/>
    </row>
    <row r="18" spans="1:4" x14ac:dyDescent="0.2">
      <c r="A18" s="25">
        <v>2031</v>
      </c>
      <c r="C18" s="25">
        <v>17</v>
      </c>
      <c r="D18" s="26"/>
    </row>
    <row r="19" spans="1:4" x14ac:dyDescent="0.2">
      <c r="A19" s="25">
        <v>2032</v>
      </c>
      <c r="C19" s="25">
        <v>18</v>
      </c>
      <c r="D19" s="26"/>
    </row>
    <row r="20" spans="1:4" x14ac:dyDescent="0.2">
      <c r="A20" s="25">
        <v>2033</v>
      </c>
      <c r="C20" s="25">
        <v>19</v>
      </c>
    </row>
    <row r="21" spans="1:4" x14ac:dyDescent="0.2">
      <c r="A21" s="25">
        <v>2034</v>
      </c>
      <c r="C21" s="25">
        <v>20</v>
      </c>
    </row>
    <row r="22" spans="1:4" x14ac:dyDescent="0.2">
      <c r="A22" s="25">
        <v>2035</v>
      </c>
      <c r="C22" s="25">
        <v>21</v>
      </c>
    </row>
    <row r="23" spans="1:4" x14ac:dyDescent="0.2">
      <c r="C23" s="25">
        <v>22</v>
      </c>
    </row>
    <row r="24" spans="1:4" x14ac:dyDescent="0.2">
      <c r="C24" s="25">
        <v>23</v>
      </c>
    </row>
    <row r="25" spans="1:4" x14ac:dyDescent="0.2">
      <c r="C25" s="25">
        <v>24</v>
      </c>
    </row>
    <row r="26" spans="1:4" x14ac:dyDescent="0.2">
      <c r="C26" s="25">
        <v>25</v>
      </c>
    </row>
    <row r="27" spans="1:4" x14ac:dyDescent="0.2">
      <c r="C27" s="25">
        <v>26</v>
      </c>
    </row>
    <row r="28" spans="1:4" x14ac:dyDescent="0.2">
      <c r="C28" s="25">
        <v>27</v>
      </c>
    </row>
    <row r="29" spans="1:4" x14ac:dyDescent="0.2">
      <c r="C29" s="25">
        <v>28</v>
      </c>
    </row>
    <row r="30" spans="1:4" x14ac:dyDescent="0.2">
      <c r="C30" s="25">
        <v>29</v>
      </c>
    </row>
    <row r="31" spans="1:4" x14ac:dyDescent="0.2">
      <c r="C31" s="25">
        <v>30</v>
      </c>
    </row>
    <row r="32" spans="1:4" x14ac:dyDescent="0.2">
      <c r="C32" s="25">
        <v>31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41"/>
  <sheetViews>
    <sheetView zoomScale="80" zoomScaleNormal="80" zoomScalePageLayoutView="80" workbookViewId="0">
      <selection sqref="A1:XFD1048576"/>
    </sheetView>
  </sheetViews>
  <sheetFormatPr defaultColWidth="9.5" defaultRowHeight="15.4" customHeight="1" x14ac:dyDescent="0.2"/>
  <cols>
    <col min="1" max="1" width="9.5" customWidth="1"/>
  </cols>
  <sheetData>
    <row r="4" spans="1:1" s="35" customFormat="1" ht="26.25" x14ac:dyDescent="0.4">
      <c r="A4" s="34"/>
    </row>
    <row r="5" spans="1:1" s="35" customFormat="1" ht="26.25" x14ac:dyDescent="0.4">
      <c r="A5" s="36"/>
    </row>
    <row r="40" spans="1:15" s="35" customFormat="1" ht="30" customHeight="1" x14ac:dyDescent="0.4">
      <c r="A40" s="43" t="s">
        <v>56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37"/>
      <c r="N40" s="37"/>
      <c r="O40" s="37"/>
    </row>
    <row r="41" spans="1:15" s="35" customFormat="1" ht="30" customHeight="1" x14ac:dyDescent="0.4">
      <c r="A41" s="44" t="s">
        <v>57</v>
      </c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38"/>
      <c r="N41" s="38"/>
      <c r="O41" s="38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5" right="0.75" top="1" bottom="1" header="0.5" footer="0.5"/>
  <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Weekly Timesheet</vt:lpstr>
      <vt:lpstr>Bi-weekly Timesheet</vt:lpstr>
      <vt:lpstr>Monthly Timesheet</vt:lpstr>
      <vt:lpstr>Data</vt:lpstr>
      <vt:lpstr>Copyright-2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Attalla</dc:creator>
  <cp:keywords>employee timesheet template;employee timesheet</cp:keywords>
  <cp:lastModifiedBy>User</cp:lastModifiedBy>
  <cp:lastPrinted>2019-06-27T20:22:31Z</cp:lastPrinted>
  <dcterms:created xsi:type="dcterms:W3CDTF">2015-07-13T20:50:55Z</dcterms:created>
  <dcterms:modified xsi:type="dcterms:W3CDTF">2022-05-02T07:10:03Z</dcterms:modified>
</cp:coreProperties>
</file>