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VIN\Desktop\PM FILTERED\2.Project Planning\"/>
    </mc:Choice>
  </mc:AlternateContent>
  <bookViews>
    <workbookView xWindow="0" yWindow="0" windowWidth="20490" windowHeight="7755" tabRatio="488"/>
  </bookViews>
  <sheets>
    <sheet name="One Page Project Manager" sheetId="1" r:id="rId1"/>
    <sheet name="Data" sheetId="3" r:id="rId2"/>
  </sheets>
  <definedNames>
    <definedName name="_xlnm._FilterDatabase" localSheetId="0" hidden="1">'One Page Project Manager'!$A$2:$I$2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G13" i="1" s="1"/>
  <c r="I13" i="1" s="1"/>
  <c r="E12" i="1"/>
  <c r="G12" i="1" s="1"/>
  <c r="I12" i="1" s="1"/>
  <c r="E4" i="1" l="1"/>
  <c r="E5" i="1"/>
  <c r="E6" i="1"/>
  <c r="E7" i="1"/>
  <c r="E8" i="1"/>
  <c r="E9" i="1"/>
  <c r="E10" i="1"/>
  <c r="E11" i="1"/>
  <c r="E3" i="1"/>
  <c r="G11" i="1" l="1"/>
  <c r="I11" i="1" s="1"/>
  <c r="G4" i="1"/>
  <c r="G7" i="1"/>
  <c r="I7" i="1" s="1"/>
  <c r="G8" i="1"/>
  <c r="G9" i="1"/>
  <c r="G10" i="1"/>
  <c r="G3" i="1"/>
  <c r="G4" i="3"/>
  <c r="G5" i="3"/>
  <c r="G6" i="3"/>
  <c r="G7" i="3"/>
  <c r="G8" i="3"/>
  <c r="G6" i="1"/>
  <c r="G5" i="1" l="1"/>
  <c r="I5" i="1" s="1"/>
  <c r="I8" i="1"/>
  <c r="I9" i="1"/>
  <c r="I10" i="1"/>
  <c r="G3" i="3"/>
  <c r="I6" i="1"/>
  <c r="B1" i="3"/>
  <c r="I4" i="1" l="1"/>
  <c r="G2" i="3" l="1"/>
  <c r="I3" i="1" l="1"/>
  <c r="B3" i="3" s="1"/>
  <c r="B2" i="3" l="1"/>
  <c r="B4" i="3"/>
  <c r="B5" i="3" l="1"/>
</calcChain>
</file>

<file path=xl/sharedStrings.xml><?xml version="1.0" encoding="utf-8"?>
<sst xmlns="http://schemas.openxmlformats.org/spreadsheetml/2006/main" count="63" uniqueCount="50">
  <si>
    <t>Id</t>
  </si>
  <si>
    <t>Task Name</t>
  </si>
  <si>
    <t>Start Date</t>
  </si>
  <si>
    <t>End Date</t>
  </si>
  <si>
    <t>Neel</t>
  </si>
  <si>
    <t>Analysis</t>
  </si>
  <si>
    <t>Total Tasks</t>
  </si>
  <si>
    <t>Not Started</t>
  </si>
  <si>
    <t>On Track</t>
  </si>
  <si>
    <t>Concern</t>
  </si>
  <si>
    <t>Delayed</t>
  </si>
  <si>
    <t>Resources</t>
  </si>
  <si>
    <t>Workload</t>
  </si>
  <si>
    <t>Sl NO</t>
  </si>
  <si>
    <t>Kam</t>
  </si>
  <si>
    <t>Zam</t>
  </si>
  <si>
    <t>Sum</t>
  </si>
  <si>
    <t>Sjum</t>
  </si>
  <si>
    <t>Kum</t>
  </si>
  <si>
    <t>Rum</t>
  </si>
  <si>
    <t>Testing</t>
  </si>
  <si>
    <t>Build</t>
  </si>
  <si>
    <t>QAT</t>
  </si>
  <si>
    <t>Performance Anlaysis</t>
  </si>
  <si>
    <t>Team Reporting</t>
  </si>
  <si>
    <t>Generate Documentation</t>
  </si>
  <si>
    <t>Code Review</t>
  </si>
  <si>
    <t>Test Analysis</t>
  </si>
  <si>
    <t>Public Holidays</t>
  </si>
  <si>
    <t>Date</t>
  </si>
  <si>
    <t>Sl. No</t>
  </si>
  <si>
    <t>Test</t>
  </si>
  <si>
    <t>Owner</t>
  </si>
  <si>
    <t>Status</t>
  </si>
  <si>
    <t>Duration</t>
  </si>
  <si>
    <t>Actual</t>
  </si>
  <si>
    <t xml:space="preserve">Forecast </t>
  </si>
  <si>
    <t>Notes &amp; To Do List</t>
  </si>
  <si>
    <t>Submit papers</t>
  </si>
  <si>
    <t>Call helpdesk for Support ticket on Server H/W.</t>
  </si>
  <si>
    <t>Resource Work Load (days)</t>
  </si>
  <si>
    <t>Task Meter</t>
  </si>
  <si>
    <t>Execute</t>
  </si>
  <si>
    <t>Check system requirements</t>
  </si>
  <si>
    <t>Update Sponsor on budget changes</t>
  </si>
  <si>
    <t>Top 5 Risks &amp; Issues</t>
  </si>
  <si>
    <t>Milestones and Key Dates</t>
  </si>
  <si>
    <t>Open Actions and Change Requests</t>
  </si>
  <si>
    <t>Key Stakeholders</t>
  </si>
  <si>
    <t>Template created by www.techno-pm.com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</si>
</sst>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d\-mmm;@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0" fillId="2" borderId="1" xfId="0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3" borderId="1" xfId="0" applyFill="1" applyBorder="1"/>
    <xf numFmtId="0" fontId="0" fillId="0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/>
    <xf numFmtId="16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1" fontId="5" fillId="4" borderId="1" xfId="0" applyNumberFormat="1" applyFont="1" applyFill="1" applyBorder="1" applyAlignment="1">
      <alignment horizontal="center" vertical="center" wrapText="1"/>
    </xf>
    <xf numFmtId="1" fontId="4" fillId="4" borderId="1" xfId="0" applyNumberFormat="1" applyFont="1" applyFill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16" fontId="4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/>
    <xf numFmtId="0" fontId="4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left" vertical="center"/>
    </xf>
    <xf numFmtId="0" fontId="4" fillId="0" borderId="3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2" xfId="0" applyFont="1" applyBorder="1" applyAlignment="1">
      <alignment horizontal="left" vertical="top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" fontId="4" fillId="0" borderId="3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</cellXfs>
  <cellStyles count="1">
    <cellStyle name="Normal" xfId="0" builtinId="0"/>
  </cellStyles>
  <dxfs count="3"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rgb="FFFFC9C9"/>
        </patternFill>
      </fill>
    </dxf>
  </dxfs>
  <tableStyles count="0" defaultTableStyle="TableStyleMedium2" defaultPivotStyle="PivotStyleLight16"/>
  <colors>
    <mruColors>
      <color rgb="FFFFC9C9"/>
      <color rgb="FFFFB9B9"/>
      <color rgb="FFFF967D"/>
      <color rgb="FFFFA893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413502109704644E-2"/>
          <c:y val="7.8270452708006394E-2"/>
          <c:w val="0.90717299578059074"/>
          <c:h val="0.573958854506041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Data!$F$2</c:f>
              <c:strCache>
                <c:ptCount val="1"/>
                <c:pt idx="0">
                  <c:v>Neel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EDF-439B-B35F-3714C1945F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Data!$G$2</c:f>
              <c:numCache>
                <c:formatCode>General</c:formatCode>
                <c:ptCount val="1"/>
                <c:pt idx="0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DF-439B-B35F-3714C1945F98}"/>
            </c:ext>
          </c:extLst>
        </c:ser>
        <c:ser>
          <c:idx val="1"/>
          <c:order val="1"/>
          <c:tx>
            <c:strRef>
              <c:f>Data!$F$3</c:f>
              <c:strCache>
                <c:ptCount val="1"/>
                <c:pt idx="0">
                  <c:v>Kam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Data!$G$3</c:f>
              <c:numCache>
                <c:formatCode>General</c:formatCode>
                <c:ptCount val="1"/>
                <c:pt idx="0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DF-439B-B35F-3714C1945F98}"/>
            </c:ext>
          </c:extLst>
        </c:ser>
        <c:ser>
          <c:idx val="2"/>
          <c:order val="2"/>
          <c:tx>
            <c:strRef>
              <c:f>Data!$F$4</c:f>
              <c:strCache>
                <c:ptCount val="1"/>
                <c:pt idx="0">
                  <c:v>Zam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Data!$G$4</c:f>
              <c:numCache>
                <c:formatCode>General</c:formatCode>
                <c:ptCount val="1"/>
                <c:pt idx="0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EDF-439B-B35F-3714C1945F98}"/>
            </c:ext>
          </c:extLst>
        </c:ser>
        <c:ser>
          <c:idx val="3"/>
          <c:order val="3"/>
          <c:tx>
            <c:strRef>
              <c:f>Data!$F$5</c:f>
              <c:strCache>
                <c:ptCount val="1"/>
                <c:pt idx="0">
                  <c:v>Sum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Data!$G$5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EDF-439B-B35F-3714C1945F98}"/>
            </c:ext>
          </c:extLst>
        </c:ser>
        <c:ser>
          <c:idx val="4"/>
          <c:order val="4"/>
          <c:tx>
            <c:strRef>
              <c:f>Data!$F$6</c:f>
              <c:strCache>
                <c:ptCount val="1"/>
                <c:pt idx="0">
                  <c:v>Sjum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Data!$G$6</c:f>
              <c:numCache>
                <c:formatCode>General</c:formatCode>
                <c:ptCount val="1"/>
                <c:pt idx="0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EDF-439B-B35F-3714C1945F98}"/>
            </c:ext>
          </c:extLst>
        </c:ser>
        <c:ser>
          <c:idx val="5"/>
          <c:order val="5"/>
          <c:tx>
            <c:strRef>
              <c:f>Data!$F$7</c:f>
              <c:strCache>
                <c:ptCount val="1"/>
                <c:pt idx="0">
                  <c:v>Kum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Data!$G$7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EDF-439B-B35F-3714C1945F98}"/>
            </c:ext>
          </c:extLst>
        </c:ser>
        <c:ser>
          <c:idx val="6"/>
          <c:order val="6"/>
          <c:tx>
            <c:strRef>
              <c:f>Data!$F$8</c:f>
              <c:strCache>
                <c:ptCount val="1"/>
                <c:pt idx="0">
                  <c:v>Rum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Data!$G$8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EDF-439B-B35F-3714C1945F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6"/>
        <c:overlap val="-49"/>
        <c:axId val="458577016"/>
        <c:axId val="458577344"/>
      </c:barChart>
      <c:catAx>
        <c:axId val="45857701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58577344"/>
        <c:crosses val="autoZero"/>
        <c:auto val="1"/>
        <c:lblAlgn val="ctr"/>
        <c:lblOffset val="100"/>
        <c:noMultiLvlLbl val="0"/>
      </c:catAx>
      <c:valAx>
        <c:axId val="45857734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58577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05"/>
          <c:y val="0.74473075132351019"/>
          <c:w val="0.9"/>
          <c:h val="0.120074830362660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265434905743166"/>
          <c:y val="8.5271317829457363E-2"/>
          <c:w val="0.53090172239108413"/>
          <c:h val="0.9147286821705426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476-4890-9E8A-454EFFA5A89B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476-4890-9E8A-454EFFA5A89B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476-4890-9E8A-454EFFA5A89B}"/>
              </c:ext>
            </c:extLst>
          </c:dPt>
          <c:dPt>
            <c:idx val="3"/>
            <c:bubble3D val="0"/>
            <c:spPr>
              <a:solidFill>
                <a:schemeClr val="bg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476-4890-9E8A-454EFFA5A89B}"/>
              </c:ext>
            </c:extLst>
          </c:dPt>
          <c:cat>
            <c:strRef>
              <c:f>Data!$A$2:$A$5</c:f>
              <c:strCache>
                <c:ptCount val="4"/>
                <c:pt idx="0">
                  <c:v>On Track</c:v>
                </c:pt>
                <c:pt idx="1">
                  <c:v>Concern</c:v>
                </c:pt>
                <c:pt idx="2">
                  <c:v>Delayed</c:v>
                </c:pt>
                <c:pt idx="3">
                  <c:v>Total Tasks</c:v>
                </c:pt>
              </c:strCache>
            </c:strRef>
          </c:cat>
          <c:val>
            <c:numRef>
              <c:f>Data!$B$2:$B$5</c:f>
              <c:numCache>
                <c:formatCode>General</c:formatCode>
                <c:ptCount val="4"/>
                <c:pt idx="0">
                  <c:v>5</c:v>
                </c:pt>
                <c:pt idx="1">
                  <c:v>0</c:v>
                </c:pt>
                <c:pt idx="2">
                  <c:v>6</c:v>
                </c:pt>
                <c:pt idx="3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476-4890-9E8A-454EFFA5A8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ayout>
        <c:manualLayout>
          <c:xMode val="edge"/>
          <c:yMode val="edge"/>
          <c:x val="0.18595661488084073"/>
          <c:y val="0.68556109525610609"/>
          <c:w val="0.65075466510240332"/>
          <c:h val="0.126405379102893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19</xdr:row>
      <xdr:rowOff>38100</xdr:rowOff>
    </xdr:from>
    <xdr:to>
      <xdr:col>13</xdr:col>
      <xdr:colOff>514350</xdr:colOff>
      <xdr:row>27</xdr:row>
      <xdr:rowOff>152399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8</xdr:row>
      <xdr:rowOff>19050</xdr:rowOff>
    </xdr:from>
    <xdr:to>
      <xdr:col>13</xdr:col>
      <xdr:colOff>476250</xdr:colOff>
      <xdr:row>17</xdr:row>
      <xdr:rowOff>152400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abSelected="1" zoomScale="120" zoomScaleNormal="120" workbookViewId="0">
      <selection activeCell="S20" sqref="S20"/>
    </sheetView>
  </sheetViews>
  <sheetFormatPr defaultRowHeight="15" x14ac:dyDescent="0.2"/>
  <cols>
    <col min="1" max="1" width="4" style="2" customWidth="1"/>
    <col min="2" max="2" width="33.28515625" style="1" customWidth="1"/>
    <col min="3" max="3" width="5.85546875" style="3" bestFit="1" customWidth="1"/>
    <col min="4" max="4" width="7.85546875" style="3" bestFit="1" customWidth="1"/>
    <col min="5" max="5" width="7.140625" style="3" bestFit="1" customWidth="1"/>
    <col min="6" max="6" width="5.42578125" style="4" bestFit="1" customWidth="1"/>
    <col min="7" max="7" width="7.42578125" style="5" customWidth="1"/>
    <col min="8" max="8" width="6.7109375" style="6" bestFit="1" customWidth="1"/>
    <col min="9" max="9" width="6" style="7" customWidth="1"/>
    <col min="10" max="10" width="3.42578125" style="1" customWidth="1"/>
    <col min="11" max="11" width="15" style="1" customWidth="1"/>
    <col min="12" max="12" width="9" style="1" customWidth="1"/>
    <col min="13" max="13" width="10.85546875" style="1" customWidth="1"/>
    <col min="14" max="14" width="8.42578125" style="2" customWidth="1"/>
    <col min="15" max="16384" width="9.140625" style="1"/>
  </cols>
  <sheetData>
    <row r="1" spans="1:14" ht="12.75" x14ac:dyDescent="0.2">
      <c r="A1" s="38" t="s">
        <v>48</v>
      </c>
      <c r="B1" s="39"/>
      <c r="C1" s="40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</row>
    <row r="2" spans="1:14" ht="12.75" x14ac:dyDescent="0.2">
      <c r="A2" s="18" t="s">
        <v>0</v>
      </c>
      <c r="B2" s="28" t="s">
        <v>1</v>
      </c>
      <c r="C2" s="18" t="s">
        <v>32</v>
      </c>
      <c r="D2" s="32" t="s">
        <v>2</v>
      </c>
      <c r="E2" s="19" t="s">
        <v>3</v>
      </c>
      <c r="F2" s="33" t="s">
        <v>35</v>
      </c>
      <c r="G2" s="20" t="s">
        <v>36</v>
      </c>
      <c r="H2" s="34" t="s">
        <v>34</v>
      </c>
      <c r="I2" s="21" t="s">
        <v>33</v>
      </c>
      <c r="J2" s="50" t="s">
        <v>46</v>
      </c>
      <c r="K2" s="50"/>
      <c r="L2" s="50"/>
      <c r="M2" s="50"/>
      <c r="N2" s="50"/>
    </row>
    <row r="3" spans="1:14" ht="15" customHeight="1" x14ac:dyDescent="0.2">
      <c r="A3" s="17">
        <v>1</v>
      </c>
      <c r="B3" s="30" t="s">
        <v>5</v>
      </c>
      <c r="C3" s="23" t="s">
        <v>4</v>
      </c>
      <c r="D3" s="24">
        <v>42006</v>
      </c>
      <c r="E3" s="24">
        <f>WORKDAY(D3,H3-1,Data!$K$2:$K$18)</f>
        <v>42012</v>
      </c>
      <c r="F3" s="25">
        <v>100</v>
      </c>
      <c r="G3" s="26" t="str">
        <f t="shared" ref="G3:G11" ca="1" si="0">IF(D3&gt;TODAY(),0,IF(TODAY()&gt;=E3,"100",IF(E3&gt;TODAY(),(100*NETWORKDAYS(D3,TODAY()))/H3,"")))</f>
        <v>100</v>
      </c>
      <c r="H3" s="27">
        <v>4</v>
      </c>
      <c r="I3" s="25">
        <f ca="1">G3-F3</f>
        <v>0</v>
      </c>
      <c r="J3" s="23">
        <v>1</v>
      </c>
      <c r="K3" s="43"/>
      <c r="L3" s="45"/>
      <c r="M3" s="31"/>
      <c r="N3" s="17"/>
    </row>
    <row r="4" spans="1:14" ht="12.75" x14ac:dyDescent="0.2">
      <c r="A4" s="17">
        <v>2</v>
      </c>
      <c r="B4" s="30" t="s">
        <v>20</v>
      </c>
      <c r="C4" s="23" t="s">
        <v>14</v>
      </c>
      <c r="D4" s="24">
        <v>42237</v>
      </c>
      <c r="E4" s="24">
        <f>WORKDAY(D4,H4-1,Data!$K$2:$K$18)</f>
        <v>42241</v>
      </c>
      <c r="F4" s="25">
        <v>100</v>
      </c>
      <c r="G4" s="26" t="str">
        <f t="shared" ca="1" si="0"/>
        <v>100</v>
      </c>
      <c r="H4" s="27">
        <v>3</v>
      </c>
      <c r="I4" s="25">
        <f ca="1">G4-F4</f>
        <v>0</v>
      </c>
      <c r="J4" s="23">
        <v>2</v>
      </c>
      <c r="K4" s="43"/>
      <c r="L4" s="45"/>
      <c r="M4" s="31"/>
      <c r="N4" s="17"/>
    </row>
    <row r="5" spans="1:14" ht="12.75" x14ac:dyDescent="0.2">
      <c r="A5" s="17">
        <v>3</v>
      </c>
      <c r="B5" s="30" t="s">
        <v>21</v>
      </c>
      <c r="C5" s="23" t="s">
        <v>14</v>
      </c>
      <c r="D5" s="24">
        <v>42241</v>
      </c>
      <c r="E5" s="24">
        <f>WORKDAY(D5,H5-1,Data!$K$2:$K$18)</f>
        <v>42244</v>
      </c>
      <c r="F5" s="25">
        <v>100</v>
      </c>
      <c r="G5" s="26" t="str">
        <f t="shared" ca="1" si="0"/>
        <v>100</v>
      </c>
      <c r="H5" s="27">
        <v>4</v>
      </c>
      <c r="I5" s="25">
        <f ca="1">G5-F5</f>
        <v>0</v>
      </c>
      <c r="J5" s="23">
        <v>3</v>
      </c>
      <c r="K5" s="43"/>
      <c r="L5" s="45"/>
      <c r="M5" s="31"/>
      <c r="N5" s="17"/>
    </row>
    <row r="6" spans="1:14" ht="12.75" x14ac:dyDescent="0.2">
      <c r="A6" s="17">
        <v>4</v>
      </c>
      <c r="B6" s="30" t="s">
        <v>22</v>
      </c>
      <c r="C6" s="23" t="s">
        <v>15</v>
      </c>
      <c r="D6" s="24">
        <v>42231</v>
      </c>
      <c r="E6" s="24">
        <f>WORKDAY(D6,H6-1,Data!$K$2:$K$18)</f>
        <v>42257</v>
      </c>
      <c r="F6" s="25">
        <v>100</v>
      </c>
      <c r="G6" s="26" t="str">
        <f t="shared" ca="1" si="0"/>
        <v>100</v>
      </c>
      <c r="H6" s="27">
        <v>19</v>
      </c>
      <c r="I6" s="25">
        <f t="shared" ref="I6:I10" ca="1" si="1">G6-F6</f>
        <v>0</v>
      </c>
      <c r="J6" s="23">
        <v>4</v>
      </c>
      <c r="K6" s="43"/>
      <c r="L6" s="45"/>
      <c r="M6" s="31"/>
      <c r="N6" s="17"/>
    </row>
    <row r="7" spans="1:14" ht="12.75" x14ac:dyDescent="0.2">
      <c r="A7" s="17">
        <v>5</v>
      </c>
      <c r="B7" s="30" t="s">
        <v>23</v>
      </c>
      <c r="C7" s="23" t="s">
        <v>17</v>
      </c>
      <c r="D7" s="24">
        <v>42250</v>
      </c>
      <c r="E7" s="24">
        <f>WORKDAY(D7,H7-1,Data!$K$2:$K$18)</f>
        <v>42275</v>
      </c>
      <c r="F7" s="25">
        <v>100</v>
      </c>
      <c r="G7" s="26" t="str">
        <f t="shared" ca="1" si="0"/>
        <v>100</v>
      </c>
      <c r="H7" s="27">
        <v>17</v>
      </c>
      <c r="I7" s="25">
        <f t="shared" ca="1" si="1"/>
        <v>0</v>
      </c>
      <c r="J7" s="23">
        <v>5</v>
      </c>
      <c r="K7" s="43"/>
      <c r="L7" s="45"/>
      <c r="M7" s="31"/>
      <c r="N7" s="17"/>
    </row>
    <row r="8" spans="1:14" ht="12.75" x14ac:dyDescent="0.2">
      <c r="A8" s="17">
        <v>6</v>
      </c>
      <c r="B8" s="30" t="s">
        <v>24</v>
      </c>
      <c r="C8" s="23" t="s">
        <v>16</v>
      </c>
      <c r="D8" s="24">
        <v>42219</v>
      </c>
      <c r="E8" s="24">
        <f>WORKDAY(D8,H8-1,Data!$K$2:$K$18)</f>
        <v>42221</v>
      </c>
      <c r="F8" s="25">
        <v>59</v>
      </c>
      <c r="G8" s="26" t="str">
        <f t="shared" ca="1" si="0"/>
        <v>100</v>
      </c>
      <c r="H8" s="27">
        <v>3</v>
      </c>
      <c r="I8" s="25">
        <f t="shared" ca="1" si="1"/>
        <v>41</v>
      </c>
      <c r="J8" s="50" t="s">
        <v>41</v>
      </c>
      <c r="K8" s="50"/>
      <c r="L8" s="50"/>
      <c r="M8" s="50"/>
      <c r="N8" s="50"/>
    </row>
    <row r="9" spans="1:14" ht="12.75" x14ac:dyDescent="0.2">
      <c r="A9" s="17">
        <v>7</v>
      </c>
      <c r="B9" s="30" t="s">
        <v>25</v>
      </c>
      <c r="C9" s="23" t="s">
        <v>18</v>
      </c>
      <c r="D9" s="24">
        <v>42238</v>
      </c>
      <c r="E9" s="24">
        <f>WORKDAY(D9,H9-1,Data!$K$2:$K$18)</f>
        <v>42240</v>
      </c>
      <c r="F9" s="25">
        <v>50</v>
      </c>
      <c r="G9" s="26" t="str">
        <f t="shared" ca="1" si="0"/>
        <v>100</v>
      </c>
      <c r="H9" s="27">
        <v>2</v>
      </c>
      <c r="I9" s="25">
        <f t="shared" ca="1" si="1"/>
        <v>50</v>
      </c>
      <c r="J9" s="60"/>
      <c r="K9" s="60"/>
      <c r="L9" s="60"/>
      <c r="M9" s="60"/>
      <c r="N9" s="60"/>
    </row>
    <row r="10" spans="1:14" ht="15.75" customHeight="1" x14ac:dyDescent="0.2">
      <c r="A10" s="17">
        <v>8</v>
      </c>
      <c r="B10" s="30" t="s">
        <v>26</v>
      </c>
      <c r="C10" s="23" t="s">
        <v>15</v>
      </c>
      <c r="D10" s="24">
        <v>42238</v>
      </c>
      <c r="E10" s="24">
        <f>WORKDAY(D10,H10-1,Data!$K$2:$K$18)</f>
        <v>42242</v>
      </c>
      <c r="F10" s="25">
        <v>61</v>
      </c>
      <c r="G10" s="26" t="str">
        <f t="shared" ca="1" si="0"/>
        <v>100</v>
      </c>
      <c r="H10" s="27">
        <v>4</v>
      </c>
      <c r="I10" s="25">
        <f t="shared" ca="1" si="1"/>
        <v>39</v>
      </c>
      <c r="J10" s="60"/>
      <c r="K10" s="60"/>
      <c r="L10" s="60"/>
      <c r="M10" s="60"/>
      <c r="N10" s="60"/>
    </row>
    <row r="11" spans="1:14" ht="12.75" x14ac:dyDescent="0.2">
      <c r="A11" s="17">
        <v>9</v>
      </c>
      <c r="B11" s="30" t="s">
        <v>27</v>
      </c>
      <c r="C11" s="23" t="s">
        <v>4</v>
      </c>
      <c r="D11" s="24">
        <v>42252</v>
      </c>
      <c r="E11" s="24">
        <f>WORKDAY(D11,H11-1,Data!$K$2:$K$18)</f>
        <v>42258</v>
      </c>
      <c r="F11" s="25">
        <v>0</v>
      </c>
      <c r="G11" s="26" t="str">
        <f t="shared" ca="1" si="0"/>
        <v>100</v>
      </c>
      <c r="H11" s="27">
        <v>5</v>
      </c>
      <c r="I11" s="25">
        <f t="shared" ref="I11" ca="1" si="2">G11-F11</f>
        <v>100</v>
      </c>
      <c r="J11" s="60"/>
      <c r="K11" s="60"/>
      <c r="L11" s="60"/>
      <c r="M11" s="60"/>
      <c r="N11" s="60"/>
    </row>
    <row r="12" spans="1:14" ht="12.75" x14ac:dyDescent="0.2">
      <c r="A12" s="17">
        <v>10</v>
      </c>
      <c r="B12" s="30" t="s">
        <v>27</v>
      </c>
      <c r="C12" s="23" t="s">
        <v>4</v>
      </c>
      <c r="D12" s="24">
        <v>42282</v>
      </c>
      <c r="E12" s="24">
        <f>WORKDAY(D12,H12-1,Data!$K$2:$K$18)</f>
        <v>42300</v>
      </c>
      <c r="F12" s="25">
        <v>12</v>
      </c>
      <c r="G12" s="26" t="str">
        <f t="shared" ref="G12" ca="1" si="3">IF(D12&gt;TODAY(),0,IF(TODAY()&gt;=E12,"100",IF(E12&gt;TODAY(),(100*NETWORKDAYS(D12,TODAY()))/H12,"")))</f>
        <v>100</v>
      </c>
      <c r="H12" s="27">
        <v>15</v>
      </c>
      <c r="I12" s="25">
        <f t="shared" ref="I12" ca="1" si="4">G12-F12</f>
        <v>88</v>
      </c>
      <c r="J12" s="60"/>
      <c r="K12" s="60"/>
      <c r="L12" s="60"/>
      <c r="M12" s="60"/>
      <c r="N12" s="60"/>
    </row>
    <row r="13" spans="1:14" ht="16.5" customHeight="1" x14ac:dyDescent="0.2">
      <c r="A13" s="17">
        <v>11</v>
      </c>
      <c r="B13" s="30" t="s">
        <v>42</v>
      </c>
      <c r="C13" s="23" t="s">
        <v>4</v>
      </c>
      <c r="D13" s="24">
        <v>42283</v>
      </c>
      <c r="E13" s="24">
        <f>WORKDAY(D13,H13-1,Data!$K$2:$K$18)</f>
        <v>42304</v>
      </c>
      <c r="F13" s="25">
        <v>13</v>
      </c>
      <c r="G13" s="26" t="str">
        <f t="shared" ref="G13" ca="1" si="5">IF(D13&gt;TODAY(),0,IF(TODAY()&gt;=E13,"100",IF(E13&gt;TODAY(),(100*NETWORKDAYS(D13,TODAY()))/H13,"")))</f>
        <v>100</v>
      </c>
      <c r="H13" s="27">
        <v>16</v>
      </c>
      <c r="I13" s="25">
        <f t="shared" ref="I13" ca="1" si="6">G13-F13</f>
        <v>87</v>
      </c>
      <c r="J13" s="60"/>
      <c r="K13" s="60"/>
      <c r="L13" s="60"/>
      <c r="M13" s="60"/>
      <c r="N13" s="60"/>
    </row>
    <row r="14" spans="1:14" ht="12.75" x14ac:dyDescent="0.2">
      <c r="A14" s="17">
        <v>12</v>
      </c>
      <c r="B14" s="22"/>
      <c r="C14" s="23"/>
      <c r="D14" s="24"/>
      <c r="E14" s="24"/>
      <c r="F14" s="25"/>
      <c r="G14" s="26"/>
      <c r="H14" s="27"/>
      <c r="I14" s="25"/>
      <c r="J14" s="60"/>
      <c r="K14" s="60"/>
      <c r="L14" s="60"/>
      <c r="M14" s="60"/>
      <c r="N14" s="60"/>
    </row>
    <row r="15" spans="1:14" ht="12.75" x14ac:dyDescent="0.2">
      <c r="A15" s="17">
        <v>13</v>
      </c>
      <c r="B15" s="22"/>
      <c r="C15" s="23"/>
      <c r="D15" s="24"/>
      <c r="E15" s="24"/>
      <c r="F15" s="25"/>
      <c r="G15" s="26"/>
      <c r="H15" s="27"/>
      <c r="I15" s="25"/>
      <c r="J15" s="60"/>
      <c r="K15" s="60"/>
      <c r="L15" s="60"/>
      <c r="M15" s="60"/>
      <c r="N15" s="60"/>
    </row>
    <row r="16" spans="1:14" ht="12.75" x14ac:dyDescent="0.2">
      <c r="A16" s="17">
        <v>14</v>
      </c>
      <c r="B16" s="22"/>
      <c r="C16" s="23"/>
      <c r="D16" s="24"/>
      <c r="E16" s="24"/>
      <c r="F16" s="25"/>
      <c r="G16" s="26"/>
      <c r="H16" s="27"/>
      <c r="I16" s="25"/>
      <c r="J16" s="60"/>
      <c r="K16" s="60"/>
      <c r="L16" s="60"/>
      <c r="M16" s="60"/>
      <c r="N16" s="60"/>
    </row>
    <row r="17" spans="1:14" ht="12.75" x14ac:dyDescent="0.2">
      <c r="A17" s="17">
        <v>15</v>
      </c>
      <c r="B17" s="22"/>
      <c r="C17" s="23"/>
      <c r="D17" s="24"/>
      <c r="E17" s="24"/>
      <c r="F17" s="25"/>
      <c r="G17" s="26"/>
      <c r="H17" s="27"/>
      <c r="I17" s="25"/>
      <c r="J17" s="60"/>
      <c r="K17" s="60"/>
      <c r="L17" s="60"/>
      <c r="M17" s="60"/>
      <c r="N17" s="60"/>
    </row>
    <row r="18" spans="1:14" ht="12.75" x14ac:dyDescent="0.2">
      <c r="A18" s="17">
        <v>16</v>
      </c>
      <c r="B18" s="22"/>
      <c r="C18" s="23"/>
      <c r="D18" s="24"/>
      <c r="E18" s="24"/>
      <c r="F18" s="25"/>
      <c r="G18" s="26"/>
      <c r="H18" s="27"/>
      <c r="I18" s="25"/>
      <c r="J18" s="60"/>
      <c r="K18" s="60"/>
      <c r="L18" s="60"/>
      <c r="M18" s="60"/>
      <c r="N18" s="60"/>
    </row>
    <row r="19" spans="1:14" ht="12.75" x14ac:dyDescent="0.2">
      <c r="A19" s="17">
        <v>17</v>
      </c>
      <c r="B19" s="22"/>
      <c r="C19" s="23"/>
      <c r="D19" s="24"/>
      <c r="E19" s="24"/>
      <c r="F19" s="25"/>
      <c r="G19" s="26"/>
      <c r="H19" s="27"/>
      <c r="I19" s="25"/>
      <c r="J19" s="57" t="s">
        <v>40</v>
      </c>
      <c r="K19" s="58"/>
      <c r="L19" s="58"/>
      <c r="M19" s="58"/>
      <c r="N19" s="59"/>
    </row>
    <row r="20" spans="1:14" ht="12.75" x14ac:dyDescent="0.2">
      <c r="A20" s="17">
        <v>18</v>
      </c>
      <c r="B20" s="22"/>
      <c r="C20" s="23"/>
      <c r="D20" s="24"/>
      <c r="E20" s="24"/>
      <c r="F20" s="25"/>
      <c r="G20" s="26"/>
      <c r="H20" s="27"/>
      <c r="I20" s="25"/>
      <c r="J20" s="51"/>
      <c r="K20" s="52"/>
      <c r="L20" s="52"/>
      <c r="M20" s="52"/>
      <c r="N20" s="53"/>
    </row>
    <row r="21" spans="1:14" ht="12.75" customHeight="1" x14ac:dyDescent="0.2">
      <c r="A21" s="17">
        <v>19</v>
      </c>
      <c r="B21" s="22"/>
      <c r="C21" s="23"/>
      <c r="D21" s="24"/>
      <c r="E21" s="24"/>
      <c r="F21" s="25"/>
      <c r="G21" s="26"/>
      <c r="H21" s="27"/>
      <c r="I21" s="25"/>
      <c r="J21" s="54"/>
      <c r="K21" s="55"/>
      <c r="L21" s="55"/>
      <c r="M21" s="55"/>
      <c r="N21" s="56"/>
    </row>
    <row r="22" spans="1:14" ht="12.75" customHeight="1" x14ac:dyDescent="0.2">
      <c r="A22" s="17">
        <v>20</v>
      </c>
      <c r="B22" s="22"/>
      <c r="C22" s="23"/>
      <c r="D22" s="24"/>
      <c r="E22" s="24"/>
      <c r="F22" s="25"/>
      <c r="G22" s="26"/>
      <c r="H22" s="27"/>
      <c r="I22" s="25"/>
      <c r="J22" s="54"/>
      <c r="K22" s="55"/>
      <c r="L22" s="55"/>
      <c r="M22" s="55"/>
      <c r="N22" s="56"/>
    </row>
    <row r="23" spans="1:14" ht="12.75" customHeight="1" x14ac:dyDescent="0.2">
      <c r="A23" s="17">
        <v>21</v>
      </c>
      <c r="B23" s="22"/>
      <c r="C23" s="23"/>
      <c r="D23" s="24"/>
      <c r="E23" s="24"/>
      <c r="F23" s="25"/>
      <c r="G23" s="26"/>
      <c r="H23" s="27"/>
      <c r="I23" s="25"/>
      <c r="J23" s="54"/>
      <c r="K23" s="55"/>
      <c r="L23" s="55"/>
      <c r="M23" s="55"/>
      <c r="N23" s="56"/>
    </row>
    <row r="24" spans="1:14" ht="12.75" x14ac:dyDescent="0.2">
      <c r="A24" s="17">
        <v>22</v>
      </c>
      <c r="B24" s="22"/>
      <c r="C24" s="23"/>
      <c r="D24" s="24"/>
      <c r="E24" s="24"/>
      <c r="F24" s="25"/>
      <c r="G24" s="26"/>
      <c r="H24" s="27"/>
      <c r="I24" s="25"/>
      <c r="J24" s="54"/>
      <c r="K24" s="55"/>
      <c r="L24" s="55"/>
      <c r="M24" s="55"/>
      <c r="N24" s="56"/>
    </row>
    <row r="25" spans="1:14" ht="12.75" x14ac:dyDescent="0.2">
      <c r="A25" s="57" t="s">
        <v>45</v>
      </c>
      <c r="B25" s="58"/>
      <c r="C25" s="58"/>
      <c r="D25" s="58"/>
      <c r="E25" s="58"/>
      <c r="F25" s="58"/>
      <c r="G25" s="58"/>
      <c r="H25" s="58"/>
      <c r="I25" s="59"/>
      <c r="J25" s="54"/>
      <c r="K25" s="55"/>
      <c r="L25" s="55"/>
      <c r="M25" s="55"/>
      <c r="N25" s="56"/>
    </row>
    <row r="26" spans="1:14" ht="12.75" x14ac:dyDescent="0.2">
      <c r="A26" s="17">
        <v>1</v>
      </c>
      <c r="B26" s="43"/>
      <c r="C26" s="44"/>
      <c r="D26" s="44"/>
      <c r="E26" s="45"/>
      <c r="F26" s="46"/>
      <c r="G26" s="47"/>
      <c r="H26" s="48"/>
      <c r="I26" s="49"/>
      <c r="J26" s="54"/>
      <c r="K26" s="55"/>
      <c r="L26" s="55"/>
      <c r="M26" s="55"/>
      <c r="N26" s="56"/>
    </row>
    <row r="27" spans="1:14" ht="12.75" x14ac:dyDescent="0.2">
      <c r="A27" s="17">
        <v>2</v>
      </c>
      <c r="B27" s="43"/>
      <c r="C27" s="44"/>
      <c r="D27" s="44"/>
      <c r="E27" s="45"/>
      <c r="F27" s="46"/>
      <c r="G27" s="47"/>
      <c r="H27" s="48"/>
      <c r="I27" s="49"/>
      <c r="J27" s="54"/>
      <c r="K27" s="55"/>
      <c r="L27" s="55"/>
      <c r="M27" s="55"/>
      <c r="N27" s="56"/>
    </row>
    <row r="28" spans="1:14" ht="12.75" x14ac:dyDescent="0.2">
      <c r="A28" s="17">
        <v>3</v>
      </c>
      <c r="B28" s="43"/>
      <c r="C28" s="44"/>
      <c r="D28" s="44"/>
      <c r="E28" s="45"/>
      <c r="F28" s="46"/>
      <c r="G28" s="47"/>
      <c r="H28" s="48"/>
      <c r="I28" s="49"/>
      <c r="J28" s="54"/>
      <c r="K28" s="55"/>
      <c r="L28" s="55"/>
      <c r="M28" s="55"/>
      <c r="N28" s="56"/>
    </row>
    <row r="29" spans="1:14" ht="12.75" x14ac:dyDescent="0.2">
      <c r="A29" s="17">
        <v>4</v>
      </c>
      <c r="B29" s="43"/>
      <c r="C29" s="44"/>
      <c r="D29" s="44"/>
      <c r="E29" s="45"/>
      <c r="F29" s="46"/>
      <c r="G29" s="47"/>
      <c r="H29" s="48"/>
      <c r="I29" s="49"/>
      <c r="J29" s="57" t="s">
        <v>37</v>
      </c>
      <c r="K29" s="58"/>
      <c r="L29" s="58"/>
      <c r="M29" s="58"/>
      <c r="N29" s="59"/>
    </row>
    <row r="30" spans="1:14" ht="12.75" x14ac:dyDescent="0.2">
      <c r="A30" s="17">
        <v>5</v>
      </c>
      <c r="B30" s="43"/>
      <c r="C30" s="44"/>
      <c r="D30" s="44"/>
      <c r="E30" s="45"/>
      <c r="F30" s="46"/>
      <c r="G30" s="47"/>
      <c r="H30" s="48"/>
      <c r="I30" s="49"/>
      <c r="J30" s="17">
        <v>1</v>
      </c>
      <c r="K30" s="61" t="s">
        <v>38</v>
      </c>
      <c r="L30" s="62"/>
      <c r="M30" s="63"/>
      <c r="N30" s="29">
        <v>42047</v>
      </c>
    </row>
    <row r="31" spans="1:14" ht="12.75" x14ac:dyDescent="0.2">
      <c r="A31" s="57" t="s">
        <v>47</v>
      </c>
      <c r="B31" s="58"/>
      <c r="C31" s="58"/>
      <c r="D31" s="58"/>
      <c r="E31" s="58"/>
      <c r="F31" s="58"/>
      <c r="G31" s="58"/>
      <c r="H31" s="58"/>
      <c r="I31" s="59"/>
      <c r="J31" s="17">
        <v>2</v>
      </c>
      <c r="K31" s="35" t="s">
        <v>39</v>
      </c>
      <c r="L31" s="36"/>
      <c r="M31" s="37"/>
      <c r="N31" s="29">
        <v>42289</v>
      </c>
    </row>
    <row r="32" spans="1:14" ht="12.75" x14ac:dyDescent="0.2">
      <c r="A32" s="17">
        <v>1</v>
      </c>
      <c r="B32" s="43"/>
      <c r="C32" s="44"/>
      <c r="D32" s="44"/>
      <c r="E32" s="45"/>
      <c r="F32" s="46"/>
      <c r="G32" s="47"/>
      <c r="H32" s="48"/>
      <c r="I32" s="49"/>
      <c r="J32" s="17">
        <v>3</v>
      </c>
      <c r="K32" s="61" t="s">
        <v>43</v>
      </c>
      <c r="L32" s="62"/>
      <c r="M32" s="63"/>
      <c r="N32" s="29">
        <v>42320</v>
      </c>
    </row>
    <row r="33" spans="1:14" ht="15" customHeight="1" x14ac:dyDescent="0.2">
      <c r="A33" s="17">
        <v>2</v>
      </c>
      <c r="B33" s="43"/>
      <c r="C33" s="44"/>
      <c r="D33" s="44"/>
      <c r="E33" s="45"/>
      <c r="F33" s="46"/>
      <c r="G33" s="47"/>
      <c r="H33" s="48"/>
      <c r="I33" s="49"/>
      <c r="J33" s="17">
        <v>4</v>
      </c>
      <c r="K33" s="64" t="s">
        <v>44</v>
      </c>
      <c r="L33" s="64"/>
      <c r="M33" s="64"/>
      <c r="N33" s="29">
        <v>42349</v>
      </c>
    </row>
    <row r="34" spans="1:14" ht="12.75" x14ac:dyDescent="0.2">
      <c r="A34" s="17">
        <v>3</v>
      </c>
      <c r="B34" s="43"/>
      <c r="C34" s="44"/>
      <c r="D34" s="44"/>
      <c r="E34" s="45"/>
      <c r="F34" s="46"/>
      <c r="G34" s="47"/>
      <c r="H34" s="48"/>
      <c r="I34" s="49"/>
      <c r="J34" s="17">
        <v>5</v>
      </c>
      <c r="K34" s="61"/>
      <c r="L34" s="62"/>
      <c r="M34" s="63"/>
      <c r="N34" s="29"/>
    </row>
    <row r="35" spans="1:14" ht="12.75" x14ac:dyDescent="0.2">
      <c r="A35" s="17">
        <v>4</v>
      </c>
      <c r="B35" s="43"/>
      <c r="C35" s="44"/>
      <c r="D35" s="44"/>
      <c r="E35" s="45"/>
      <c r="F35" s="46"/>
      <c r="G35" s="47"/>
      <c r="H35" s="48"/>
      <c r="I35" s="49"/>
      <c r="J35" s="17">
        <v>6</v>
      </c>
      <c r="K35" s="64"/>
      <c r="L35" s="64"/>
      <c r="M35" s="64"/>
      <c r="N35" s="29"/>
    </row>
    <row r="36" spans="1:14" ht="12.75" x14ac:dyDescent="0.2">
      <c r="A36" s="17">
        <v>5</v>
      </c>
      <c r="B36" s="43"/>
      <c r="C36" s="44"/>
      <c r="D36" s="44"/>
      <c r="E36" s="45"/>
      <c r="F36" s="46"/>
      <c r="G36" s="47"/>
      <c r="H36" s="48"/>
      <c r="I36" s="49"/>
      <c r="J36" s="17">
        <v>7</v>
      </c>
      <c r="K36" s="64"/>
      <c r="L36" s="64"/>
      <c r="M36" s="64"/>
      <c r="N36" s="29"/>
    </row>
    <row r="37" spans="1:14" ht="15" customHeight="1" x14ac:dyDescent="0.2">
      <c r="A37" s="65" t="s">
        <v>49</v>
      </c>
      <c r="B37" s="65"/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</row>
  </sheetData>
  <mergeCells count="52">
    <mergeCell ref="K34:M34"/>
    <mergeCell ref="K35:M35"/>
    <mergeCell ref="K36:M36"/>
    <mergeCell ref="A37:N37"/>
    <mergeCell ref="B35:E35"/>
    <mergeCell ref="J8:N8"/>
    <mergeCell ref="J9:N18"/>
    <mergeCell ref="J19:N19"/>
    <mergeCell ref="J29:N29"/>
    <mergeCell ref="K32:M32"/>
    <mergeCell ref="K30:M30"/>
    <mergeCell ref="F34:G34"/>
    <mergeCell ref="F35:G35"/>
    <mergeCell ref="K7:L7"/>
    <mergeCell ref="A31:I31"/>
    <mergeCell ref="B32:E32"/>
    <mergeCell ref="B33:E33"/>
    <mergeCell ref="B34:E34"/>
    <mergeCell ref="H27:I27"/>
    <mergeCell ref="H28:I28"/>
    <mergeCell ref="H29:I29"/>
    <mergeCell ref="H30:I30"/>
    <mergeCell ref="A25:I25"/>
    <mergeCell ref="B26:E26"/>
    <mergeCell ref="F26:G26"/>
    <mergeCell ref="B30:E30"/>
    <mergeCell ref="F27:G27"/>
    <mergeCell ref="B28:E28"/>
    <mergeCell ref="B29:E29"/>
    <mergeCell ref="J20:N28"/>
    <mergeCell ref="F32:G32"/>
    <mergeCell ref="F33:G33"/>
    <mergeCell ref="F28:G28"/>
    <mergeCell ref="F29:G29"/>
    <mergeCell ref="F30:G30"/>
    <mergeCell ref="K33:M33"/>
    <mergeCell ref="A1:B1"/>
    <mergeCell ref="C1:N1"/>
    <mergeCell ref="B36:E36"/>
    <mergeCell ref="F36:G36"/>
    <mergeCell ref="H36:I36"/>
    <mergeCell ref="H32:I32"/>
    <mergeCell ref="H33:I33"/>
    <mergeCell ref="H34:I34"/>
    <mergeCell ref="H35:I35"/>
    <mergeCell ref="J2:N2"/>
    <mergeCell ref="K3:L3"/>
    <mergeCell ref="K4:L4"/>
    <mergeCell ref="K5:L5"/>
    <mergeCell ref="K6:L6"/>
    <mergeCell ref="H26:I26"/>
    <mergeCell ref="B27:E27"/>
  </mergeCells>
  <conditionalFormatting sqref="J32:N36 K31:M33 N31:N34">
    <cfRule type="expression" dxfId="2" priority="4">
      <formula>AND(NOT(ISBLANK($N31)), $N31 &lt;= TODAY())</formula>
    </cfRule>
  </conditionalFormatting>
  <conditionalFormatting sqref="J30:N30">
    <cfRule type="expression" dxfId="1" priority="2">
      <formula>AND(NOT(ISBLANK($N30)), $N30 &lt;= TODAY())</formula>
    </cfRule>
  </conditionalFormatting>
  <conditionalFormatting sqref="J31:N31">
    <cfRule type="expression" dxfId="0" priority="1">
      <formula>AND(NOT(ISBLANK($N31)), $N31 &lt;= TODAY())</formula>
    </cfRule>
  </conditionalFormatting>
  <pageMargins left="0.7" right="0.7" top="0.75" bottom="0.75" header="0.3" footer="0.3"/>
  <pageSetup paperSize="9" fitToHeight="0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1" id="{633B5A17-69FE-4ED0-A7D3-159C0A0B0FB9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5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I3:I24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Data!$F$2:$F$8</xm:f>
          </x14:formula1>
          <xm:sqref>C3:C24 C38:C1048576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workbookViewId="0">
      <selection activeCell="E8" sqref="E8"/>
    </sheetView>
  </sheetViews>
  <sheetFormatPr defaultRowHeight="15" x14ac:dyDescent="0.25"/>
  <cols>
    <col min="1" max="1" width="25.7109375" customWidth="1"/>
    <col min="2" max="2" width="9.140625" style="8"/>
    <col min="5" max="5" width="6.42578125" style="8" customWidth="1"/>
    <col min="6" max="6" width="22.7109375" customWidth="1"/>
    <col min="7" max="7" width="17.42578125" customWidth="1"/>
    <col min="9" max="9" width="7" style="8" customWidth="1"/>
    <col min="10" max="10" width="14" customWidth="1"/>
    <col min="11" max="11" width="12" customWidth="1"/>
  </cols>
  <sheetData>
    <row r="1" spans="1:11" x14ac:dyDescent="0.25">
      <c r="A1" s="9" t="s">
        <v>7</v>
      </c>
      <c r="B1" s="11">
        <f>COUNTIF('One Page Project Manager'!F:F,0)</f>
        <v>1</v>
      </c>
      <c r="E1" s="14" t="s">
        <v>13</v>
      </c>
      <c r="F1" s="14" t="s">
        <v>11</v>
      </c>
      <c r="G1" s="14" t="s">
        <v>12</v>
      </c>
      <c r="I1" s="14" t="s">
        <v>30</v>
      </c>
      <c r="J1" s="14" t="s">
        <v>28</v>
      </c>
      <c r="K1" s="14" t="s">
        <v>29</v>
      </c>
    </row>
    <row r="2" spans="1:11" x14ac:dyDescent="0.25">
      <c r="A2" s="12" t="s">
        <v>8</v>
      </c>
      <c r="B2" s="13">
        <f ca="1">COUNTIF('One Page Project Manager'!I:I,"&lt;=0")</f>
        <v>5</v>
      </c>
      <c r="E2" s="11">
        <v>1</v>
      </c>
      <c r="F2" s="15" t="s">
        <v>4</v>
      </c>
      <c r="G2" s="15">
        <f>SUMIF('One Page Project Manager'!C:C,Data!F2,'One Page Project Manager'!H:H)</f>
        <v>40</v>
      </c>
      <c r="I2" s="11">
        <v>1</v>
      </c>
      <c r="J2" s="15" t="s">
        <v>31</v>
      </c>
      <c r="K2" s="16">
        <v>42011</v>
      </c>
    </row>
    <row r="3" spans="1:11" x14ac:dyDescent="0.25">
      <c r="A3" s="12" t="s">
        <v>9</v>
      </c>
      <c r="B3" s="13">
        <f ca="1">COUNTIFS('One Page Project Manager'!I:I,"&lt;=5",'One Page Project Manager'!I:I,"&gt;0")</f>
        <v>0</v>
      </c>
      <c r="E3" s="11">
        <v>2</v>
      </c>
      <c r="F3" s="15" t="s">
        <v>14</v>
      </c>
      <c r="G3" s="15">
        <f>SUMIF('One Page Project Manager'!C:C,Data!F3,'One Page Project Manager'!H:H)</f>
        <v>7</v>
      </c>
      <c r="I3" s="11">
        <v>5</v>
      </c>
      <c r="J3" s="15" t="s">
        <v>31</v>
      </c>
      <c r="K3" s="16">
        <v>42254</v>
      </c>
    </row>
    <row r="4" spans="1:11" x14ac:dyDescent="0.25">
      <c r="A4" s="12" t="s">
        <v>10</v>
      </c>
      <c r="B4" s="13">
        <f ca="1">COUNTIF('One Page Project Manager'!I:I,"&gt;5")</f>
        <v>6</v>
      </c>
      <c r="E4" s="11">
        <v>3</v>
      </c>
      <c r="F4" s="15" t="s">
        <v>15</v>
      </c>
      <c r="G4" s="15">
        <f>SUMIF('One Page Project Manager'!C:C,Data!F4,'One Page Project Manager'!H:H)</f>
        <v>23</v>
      </c>
      <c r="I4" s="11">
        <v>6</v>
      </c>
      <c r="J4" s="15"/>
      <c r="K4" s="16"/>
    </row>
    <row r="5" spans="1:11" x14ac:dyDescent="0.25">
      <c r="A5" s="9" t="s">
        <v>6</v>
      </c>
      <c r="B5" s="10">
        <f ca="1">SUM(B2:B4)</f>
        <v>11</v>
      </c>
      <c r="E5" s="11">
        <v>4</v>
      </c>
      <c r="F5" s="15" t="s">
        <v>16</v>
      </c>
      <c r="G5" s="15">
        <f>SUMIF('One Page Project Manager'!C:C,Data!F5,'One Page Project Manager'!H:H)</f>
        <v>3</v>
      </c>
      <c r="I5" s="11">
        <v>7</v>
      </c>
      <c r="J5" s="15"/>
      <c r="K5" s="16"/>
    </row>
    <row r="6" spans="1:11" x14ac:dyDescent="0.25">
      <c r="E6" s="11">
        <v>5</v>
      </c>
      <c r="F6" s="15" t="s">
        <v>17</v>
      </c>
      <c r="G6" s="15">
        <f>SUMIF('One Page Project Manager'!C:C,Data!F6,'One Page Project Manager'!H:H)</f>
        <v>17</v>
      </c>
      <c r="I6" s="11">
        <v>8</v>
      </c>
      <c r="J6" s="15"/>
      <c r="K6" s="16"/>
    </row>
    <row r="7" spans="1:11" x14ac:dyDescent="0.25">
      <c r="E7" s="11">
        <v>6</v>
      </c>
      <c r="F7" s="15" t="s">
        <v>18</v>
      </c>
      <c r="G7" s="15">
        <f>SUMIF('One Page Project Manager'!C:C,Data!F7,'One Page Project Manager'!H:H)</f>
        <v>2</v>
      </c>
      <c r="I7" s="11">
        <v>9</v>
      </c>
      <c r="J7" s="15"/>
      <c r="K7" s="16"/>
    </row>
    <row r="8" spans="1:11" x14ac:dyDescent="0.25">
      <c r="E8" s="11">
        <v>7</v>
      </c>
      <c r="F8" s="15" t="s">
        <v>19</v>
      </c>
      <c r="G8" s="15">
        <f>SUMIF('One Page Project Manager'!C:C,Data!F8,'One Page Project Manager'!H:H)</f>
        <v>0</v>
      </c>
      <c r="I8" s="11">
        <v>10</v>
      </c>
      <c r="J8" s="15"/>
      <c r="K8" s="16"/>
    </row>
    <row r="9" spans="1:11" x14ac:dyDescent="0.25">
      <c r="I9" s="11">
        <v>11</v>
      </c>
      <c r="J9" s="15"/>
      <c r="K9" s="16"/>
    </row>
    <row r="10" spans="1:11" x14ac:dyDescent="0.25">
      <c r="I10" s="11">
        <v>12</v>
      </c>
      <c r="J10" s="15"/>
      <c r="K10" s="16"/>
    </row>
    <row r="11" spans="1:11" x14ac:dyDescent="0.25">
      <c r="I11" s="11">
        <v>13</v>
      </c>
      <c r="J11" s="15"/>
      <c r="K11" s="16"/>
    </row>
    <row r="12" spans="1:11" x14ac:dyDescent="0.25">
      <c r="I12" s="11">
        <v>14</v>
      </c>
      <c r="J12" s="15"/>
      <c r="K12" s="16"/>
    </row>
    <row r="13" spans="1:11" x14ac:dyDescent="0.25">
      <c r="I13" s="11">
        <v>15</v>
      </c>
      <c r="J13" s="15"/>
      <c r="K13" s="16"/>
    </row>
    <row r="14" spans="1:11" x14ac:dyDescent="0.25">
      <c r="I14" s="11">
        <v>16</v>
      </c>
      <c r="J14" s="15"/>
      <c r="K14" s="16"/>
    </row>
    <row r="15" spans="1:11" x14ac:dyDescent="0.25">
      <c r="I15" s="11">
        <v>17</v>
      </c>
      <c r="J15" s="15"/>
      <c r="K15" s="16"/>
    </row>
    <row r="16" spans="1:11" x14ac:dyDescent="0.25">
      <c r="I16" s="11">
        <v>18</v>
      </c>
      <c r="J16" s="15"/>
      <c r="K16" s="16"/>
    </row>
    <row r="17" spans="9:11" x14ac:dyDescent="0.25">
      <c r="I17" s="11">
        <v>19</v>
      </c>
      <c r="J17" s="15"/>
      <c r="K17" s="16"/>
    </row>
    <row r="18" spans="9:11" x14ac:dyDescent="0.25">
      <c r="I18" s="11">
        <v>20</v>
      </c>
      <c r="J18" s="15"/>
      <c r="K18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One Page Project Manager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putti</dc:creator>
  <cp:lastModifiedBy>KEVIN</cp:lastModifiedBy>
  <cp:lastPrinted>2015-10-13T11:04:51Z</cp:lastPrinted>
  <dcterms:created xsi:type="dcterms:W3CDTF">2015-08-25T10:30:51Z</dcterms:created>
  <dcterms:modified xsi:type="dcterms:W3CDTF">2022-10-29T01:29:23Z</dcterms:modified>
</cp:coreProperties>
</file>