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PM FILTERED\Agile Project Management\"/>
    </mc:Choice>
  </mc:AlternateContent>
  <bookViews>
    <workbookView xWindow="0" yWindow="0" windowWidth="20490" windowHeight="8820"/>
  </bookViews>
  <sheets>
    <sheet name="Status Report" sheetId="4" r:id="rId1"/>
    <sheet name="Data" sheetId="1" r:id="rId2"/>
    <sheet name="Risk Matrix" sheetId="3" r:id="rId3"/>
  </sheets>
  <calcPr calcId="171027"/>
</workbook>
</file>

<file path=xl/calcChain.xml><?xml version="1.0" encoding="utf-8"?>
<calcChain xmlns="http://schemas.openxmlformats.org/spreadsheetml/2006/main">
  <c r="D23" i="1" l="1"/>
  <c r="D24" i="1" s="1"/>
  <c r="D25" i="1" s="1"/>
  <c r="D26" i="1" s="1"/>
  <c r="D27" i="1" s="1"/>
  <c r="E23" i="1"/>
  <c r="E24" i="1" s="1"/>
  <c r="E25" i="1" s="1"/>
  <c r="E26" i="1" s="1"/>
  <c r="E27" i="1" s="1"/>
  <c r="J13" i="1"/>
  <c r="J14" i="1"/>
  <c r="J15" i="1"/>
  <c r="J16" i="1"/>
  <c r="J17" i="1"/>
  <c r="H18" i="1"/>
  <c r="I18" i="1"/>
  <c r="J18" i="1" l="1"/>
  <c r="D3" i="3"/>
  <c r="D2" i="3"/>
  <c r="E14" i="1" l="1"/>
  <c r="E15" i="1"/>
  <c r="E16" i="1"/>
  <c r="E17" i="1"/>
  <c r="E13" i="1"/>
  <c r="D14" i="1"/>
  <c r="D15" i="1"/>
  <c r="D16" i="1"/>
  <c r="D17" i="1"/>
  <c r="D13" i="1"/>
  <c r="C18" i="1"/>
  <c r="B18" i="1"/>
  <c r="C8" i="1"/>
  <c r="B8" i="1"/>
  <c r="E8" i="1" s="1"/>
  <c r="D4" i="1"/>
  <c r="F4" i="1" s="1"/>
  <c r="D5" i="1"/>
  <c r="F5" i="1" s="1"/>
  <c r="D6" i="1"/>
  <c r="F6" i="1" s="1"/>
  <c r="D7" i="1"/>
  <c r="F7" i="1" s="1"/>
  <c r="D3" i="1"/>
  <c r="F3" i="1" s="1"/>
  <c r="E18" i="1" l="1"/>
  <c r="D18" i="1"/>
  <c r="D8" i="1"/>
  <c r="F8" i="1" s="1"/>
</calcChain>
</file>

<file path=xl/sharedStrings.xml><?xml version="1.0" encoding="utf-8"?>
<sst xmlns="http://schemas.openxmlformats.org/spreadsheetml/2006/main" count="61" uniqueCount="40">
  <si>
    <t>Sprint (feature)</t>
  </si>
  <si>
    <t>GUI</t>
  </si>
  <si>
    <t>Status</t>
  </si>
  <si>
    <t>Sprint completion (%)</t>
  </si>
  <si>
    <t>Calendar Sync.</t>
  </si>
  <si>
    <t>Message pop-up's</t>
  </si>
  <si>
    <t>Invoice sent via E-mail</t>
  </si>
  <si>
    <t>Point retrieval</t>
  </si>
  <si>
    <t>Planned Budget ($)</t>
  </si>
  <si>
    <t>Spent Budget ($)</t>
  </si>
  <si>
    <t>Budget Used (%)</t>
  </si>
  <si>
    <t>Overall</t>
  </si>
  <si>
    <t>Budget used vs. sprint completion</t>
  </si>
  <si>
    <t>Planned Days</t>
  </si>
  <si>
    <t>Spent Days</t>
  </si>
  <si>
    <t>Remaining Days</t>
  </si>
  <si>
    <t>Overall Remaining Days vs. Planned Days to Date</t>
  </si>
  <si>
    <t>Total Bugs</t>
  </si>
  <si>
    <t>Resolved Bugs</t>
  </si>
  <si>
    <t>Remaining Bugs</t>
  </si>
  <si>
    <t>Bugs to Fix vs. Resolved Bugs</t>
  </si>
  <si>
    <t>Overall Earned Value</t>
  </si>
  <si>
    <t>Earned ($)</t>
  </si>
  <si>
    <t>Spent ($)</t>
  </si>
  <si>
    <t>Cumulative Earned ($)</t>
  </si>
  <si>
    <t>Cumulative Spent ($)</t>
  </si>
  <si>
    <t>Impact</t>
  </si>
  <si>
    <t>Likelihood</t>
  </si>
  <si>
    <t>----Likelihood---&gt;</t>
  </si>
  <si>
    <t>--Impact-&gt;</t>
  </si>
  <si>
    <t>Risk</t>
  </si>
  <si>
    <t>Place in Matrix</t>
  </si>
  <si>
    <t>Mitigation</t>
  </si>
  <si>
    <t>Cost of Mitigation ($)</t>
  </si>
  <si>
    <t>We won't be grantd access to a certain DB</t>
  </si>
  <si>
    <t>Pay for premium access</t>
  </si>
  <si>
    <t>1,200 per month</t>
  </si>
  <si>
    <t>the investors will pull their money</t>
  </si>
  <si>
    <t>Reach out to variuos VC's for their investments</t>
  </si>
  <si>
    <t>Column D is calculated according to the input in columns B and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</si>
</sst>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5" x14ac:knownFonts="1">
    <font>
      <sz val="12"/>
      <color theme="1"/>
      <name val="Arial"/>
      <family val="2"/>
      <charset val="177"/>
    </font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color rgb="FF7030A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gradientFill>
        <stop position="0">
          <color rgb="FF00FF00"/>
        </stop>
        <stop position="1">
          <color rgb="FFFF0000"/>
        </stop>
      </gradientFill>
    </fill>
    <fill>
      <gradientFill degree="90">
        <stop position="0">
          <color rgb="FFFF0000"/>
        </stop>
        <stop position="1">
          <color rgb="FF00FF00"/>
        </stop>
      </gradient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165" fontId="0" fillId="0" borderId="1" xfId="1" applyNumberFormat="1" applyFont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2" fillId="0" borderId="1" xfId="0" applyFont="1" applyBorder="1"/>
    <xf numFmtId="0" fontId="0" fillId="0" borderId="5" xfId="0" applyBorder="1"/>
    <xf numFmtId="0" fontId="2" fillId="0" borderId="6" xfId="0" applyFont="1" applyBorder="1"/>
    <xf numFmtId="0" fontId="2" fillId="2" borderId="7" xfId="0" applyFont="1" applyFill="1" applyBorder="1"/>
    <xf numFmtId="165" fontId="2" fillId="2" borderId="8" xfId="0" applyNumberFormat="1" applyFont="1" applyFill="1" applyBorder="1" applyAlignment="1">
      <alignment horizontal="center"/>
    </xf>
    <xf numFmtId="9" fontId="2" fillId="2" borderId="8" xfId="2" applyFont="1" applyFill="1" applyBorder="1" applyAlignment="1">
      <alignment horizontal="center"/>
    </xf>
    <xf numFmtId="0" fontId="2" fillId="0" borderId="9" xfId="0" applyFont="1" applyBorder="1"/>
    <xf numFmtId="0" fontId="0" fillId="0" borderId="1" xfId="1" applyNumberFormat="1" applyFont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/>
    <xf numFmtId="0" fontId="2" fillId="3" borderId="6" xfId="0" applyFont="1" applyFill="1" applyBorder="1" applyAlignment="1">
      <alignment horizontal="center"/>
    </xf>
    <xf numFmtId="0" fontId="2" fillId="0" borderId="8" xfId="0" applyFont="1" applyBorder="1"/>
    <xf numFmtId="0" fontId="0" fillId="0" borderId="6" xfId="0" applyBorder="1" applyAlignment="1">
      <alignment horizontal="center"/>
    </xf>
    <xf numFmtId="165" fontId="2" fillId="2" borderId="8" xfId="1" applyNumberFormat="1" applyFont="1" applyFill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0" fontId="0" fillId="0" borderId="6" xfId="1" applyNumberFormat="1" applyFont="1" applyBorder="1" applyAlignment="1">
      <alignment horizontal="right"/>
    </xf>
    <xf numFmtId="165" fontId="2" fillId="2" borderId="9" xfId="1" applyNumberFormat="1" applyFont="1" applyFill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165" fontId="0" fillId="0" borderId="6" xfId="0" applyNumberFormat="1" applyBorder="1"/>
    <xf numFmtId="0" fontId="0" fillId="0" borderId="7" xfId="0" applyBorder="1"/>
    <xf numFmtId="165" fontId="0" fillId="0" borderId="8" xfId="1" applyNumberFormat="1" applyFont="1" applyBorder="1" applyAlignment="1">
      <alignment horizontal="center"/>
    </xf>
    <xf numFmtId="165" fontId="0" fillId="0" borderId="8" xfId="0" applyNumberFormat="1" applyBorder="1"/>
    <xf numFmtId="165" fontId="0" fillId="0" borderId="9" xfId="0" applyNumberFormat="1" applyBorder="1"/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2" fillId="10" borderId="0" xfId="0" applyFont="1" applyFill="1" applyBorder="1" applyAlignment="1">
      <alignment horizontal="left" wrapText="1"/>
    </xf>
    <xf numFmtId="0" fontId="0" fillId="11" borderId="0" xfId="0" applyFill="1" applyAlignment="1">
      <alignment horizontal="center"/>
    </xf>
    <xf numFmtId="0" fontId="2" fillId="12" borderId="2" xfId="0" applyFont="1" applyFill="1" applyBorder="1"/>
    <xf numFmtId="0" fontId="2" fillId="12" borderId="3" xfId="0" applyFont="1" applyFill="1" applyBorder="1"/>
    <xf numFmtId="0" fontId="2" fillId="12" borderId="4" xfId="0" applyFont="1" applyFill="1" applyBorder="1"/>
    <xf numFmtId="0" fontId="2" fillId="12" borderId="5" xfId="0" applyFont="1" applyFill="1" applyBorder="1"/>
    <xf numFmtId="0" fontId="2" fillId="12" borderId="1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0" fillId="13" borderId="0" xfId="0" applyFill="1"/>
    <xf numFmtId="0" fontId="0" fillId="13" borderId="0" xfId="0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2" fillId="9" borderId="12" xfId="0" applyFont="1" applyFill="1" applyBorder="1" applyAlignment="1">
      <alignment horizontal="center"/>
    </xf>
    <xf numFmtId="0" fontId="2" fillId="10" borderId="13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/>
    </xf>
    <xf numFmtId="0" fontId="3" fillId="7" borderId="0" xfId="0" quotePrefix="1" applyFont="1" applyFill="1" applyAlignment="1">
      <alignment horizontal="center" vertical="center" textRotation="90"/>
    </xf>
    <xf numFmtId="0" fontId="3" fillId="7" borderId="0" xfId="0" applyFont="1" applyFill="1" applyAlignment="1">
      <alignment horizontal="center" vertical="center" textRotation="90"/>
    </xf>
    <xf numFmtId="0" fontId="3" fillId="6" borderId="0" xfId="0" quotePrefix="1" applyFont="1" applyFill="1" applyAlignment="1">
      <alignment horizontal="center"/>
    </xf>
    <xf numFmtId="0" fontId="3" fillId="6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4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200" b="0"/>
              <a:t>Budget</a:t>
            </a:r>
            <a:r>
              <a:rPr lang="en-US" sz="1200" b="0" baseline="0"/>
              <a:t> vs Sprint Completion</a:t>
            </a:r>
            <a:endParaRPr lang="en-US" sz="1200" b="0"/>
          </a:p>
        </c:rich>
      </c:tx>
      <c:layout>
        <c:manualLayout>
          <c:xMode val="edge"/>
          <c:yMode val="edge"/>
          <c:x val="0.40255881871578986"/>
          <c:y val="4.12371357183406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27458784790754"/>
          <c:y val="0.19108054824826054"/>
          <c:w val="0.79162829547246916"/>
          <c:h val="0.608346785911619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Budget Used (%)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Data!$A$3:$A$8</c:f>
              <c:strCache>
                <c:ptCount val="6"/>
                <c:pt idx="0">
                  <c:v>GUI</c:v>
                </c:pt>
                <c:pt idx="1">
                  <c:v>Calendar Sync.</c:v>
                </c:pt>
                <c:pt idx="2">
                  <c:v>Message pop-up's</c:v>
                </c:pt>
                <c:pt idx="3">
                  <c:v>Invoice sent via E-mail</c:v>
                </c:pt>
                <c:pt idx="4">
                  <c:v>Point retrieval</c:v>
                </c:pt>
                <c:pt idx="5">
                  <c:v>Overall</c:v>
                </c:pt>
              </c:strCache>
            </c:strRef>
          </c:cat>
          <c:val>
            <c:numRef>
              <c:f>Data!$D$3:$D$8</c:f>
              <c:numCache>
                <c:formatCode>0%</c:formatCode>
                <c:ptCount val="6"/>
                <c:pt idx="0">
                  <c:v>0.875</c:v>
                </c:pt>
                <c:pt idx="1">
                  <c:v>1.0285714285714285</c:v>
                </c:pt>
                <c:pt idx="2">
                  <c:v>0.84</c:v>
                </c:pt>
                <c:pt idx="3">
                  <c:v>0.46666666666666667</c:v>
                </c:pt>
                <c:pt idx="4">
                  <c:v>0.8</c:v>
                </c:pt>
                <c:pt idx="5">
                  <c:v>0.79178082191780819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F-4B06-B67F-500E1A1A9DC7}"/>
            </c:ext>
          </c:extLst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Sprint completion (%)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Data!$A$3:$A$8</c:f>
              <c:strCache>
                <c:ptCount val="6"/>
                <c:pt idx="0">
                  <c:v>GUI</c:v>
                </c:pt>
                <c:pt idx="1">
                  <c:v>Calendar Sync.</c:v>
                </c:pt>
                <c:pt idx="2">
                  <c:v>Message pop-up's</c:v>
                </c:pt>
                <c:pt idx="3">
                  <c:v>Invoice sent via E-mail</c:v>
                </c:pt>
                <c:pt idx="4">
                  <c:v>Point retrieval</c:v>
                </c:pt>
                <c:pt idx="5">
                  <c:v>Overall</c:v>
                </c:pt>
              </c:strCache>
            </c:strRef>
          </c:cat>
          <c:val>
            <c:numRef>
              <c:f>Data!$E$3:$E$8</c:f>
              <c:numCache>
                <c:formatCode>0%</c:formatCode>
                <c:ptCount val="6"/>
                <c:pt idx="0">
                  <c:v>0.9</c:v>
                </c:pt>
                <c:pt idx="1">
                  <c:v>1</c:v>
                </c:pt>
                <c:pt idx="2">
                  <c:v>0.75</c:v>
                </c:pt>
                <c:pt idx="3">
                  <c:v>1</c:v>
                </c:pt>
                <c:pt idx="4">
                  <c:v>0.5</c:v>
                </c:pt>
                <c:pt idx="5">
                  <c:v>0.88493150684931499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F-4B06-B67F-500E1A1A9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2590336"/>
        <c:axId val="102591872"/>
      </c:barChart>
      <c:catAx>
        <c:axId val="102590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91872"/>
        <c:crosses val="autoZero"/>
        <c:auto val="1"/>
        <c:lblAlgn val="ctr"/>
        <c:lblOffset val="100"/>
        <c:noMultiLvlLbl val="0"/>
      </c:catAx>
      <c:valAx>
        <c:axId val="1025918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02590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2598427279794537E-2"/>
          <c:y val="0.34880376925203244"/>
          <c:w val="0.16427720904824997"/>
          <c:h val="0.39240656606822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Data!$B$12</c:f>
              <c:strCache>
                <c:ptCount val="1"/>
                <c:pt idx="0">
                  <c:v>Planned Days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Data!$B$18</c:f>
              <c:numCache>
                <c:formatCode>General</c:formatCode>
                <c:ptCount val="1"/>
                <c:pt idx="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2-492B-A0BF-0CE0BFA8901F}"/>
            </c:ext>
          </c:extLst>
        </c:ser>
        <c:ser>
          <c:idx val="1"/>
          <c:order val="1"/>
          <c:tx>
            <c:strRef>
              <c:f>Data!$C$12</c:f>
              <c:strCache>
                <c:ptCount val="1"/>
                <c:pt idx="0">
                  <c:v>Spent Days</c:v>
                </c:pt>
              </c:strCache>
            </c:strRef>
          </c:tx>
          <c:spPr>
            <a:solidFill>
              <a:schemeClr val="accent3">
                <a:alpha val="88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3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3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Data!$C$18</c:f>
              <c:numCache>
                <c:formatCode>General</c:formatCode>
                <c:ptCount val="1"/>
                <c:pt idx="0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E2-492B-A0BF-0CE0BFA890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cone"/>
        <c:axId val="101389440"/>
        <c:axId val="101390976"/>
        <c:axId val="0"/>
      </c:bar3DChart>
      <c:catAx>
        <c:axId val="101389440"/>
        <c:scaling>
          <c:orientation val="minMax"/>
        </c:scaling>
        <c:delete val="1"/>
        <c:axPos val="b"/>
        <c:majorTickMark val="none"/>
        <c:minorTickMark val="none"/>
        <c:tickLblPos val="nextTo"/>
        <c:crossAx val="101390976"/>
        <c:crosses val="autoZero"/>
        <c:auto val="1"/>
        <c:lblAlgn val="ctr"/>
        <c:lblOffset val="100"/>
        <c:noMultiLvlLbl val="0"/>
      </c:catAx>
      <c:valAx>
        <c:axId val="101390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138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Testing Bugs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Data!$H$12</c:f>
              <c:strCache>
                <c:ptCount val="1"/>
                <c:pt idx="0">
                  <c:v>Total Bugs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Data!$G$13:$G$17</c:f>
              <c:strCache>
                <c:ptCount val="5"/>
                <c:pt idx="0">
                  <c:v>GUI</c:v>
                </c:pt>
                <c:pt idx="1">
                  <c:v>Calendar Sync.</c:v>
                </c:pt>
                <c:pt idx="2">
                  <c:v>Message pop-up's</c:v>
                </c:pt>
                <c:pt idx="3">
                  <c:v>Invoice sent via E-mail</c:v>
                </c:pt>
                <c:pt idx="4">
                  <c:v>Point retrieval</c:v>
                </c:pt>
              </c:strCache>
            </c:strRef>
          </c:cat>
          <c:val>
            <c:numRef>
              <c:f>Data!$H$13:$H$17</c:f>
              <c:numCache>
                <c:formatCode>_ * #,##0_ ;_ * \-#,##0_ ;_ * "-"??_ ;_ @_ </c:formatCode>
                <c:ptCount val="5"/>
                <c:pt idx="0">
                  <c:v>200</c:v>
                </c:pt>
                <c:pt idx="1">
                  <c:v>792</c:v>
                </c:pt>
                <c:pt idx="2">
                  <c:v>422</c:v>
                </c:pt>
                <c:pt idx="3">
                  <c:v>608</c:v>
                </c:pt>
                <c:pt idx="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4C-40A2-8EB7-A1751576F454}"/>
            </c:ext>
          </c:extLst>
        </c:ser>
        <c:ser>
          <c:idx val="1"/>
          <c:order val="1"/>
          <c:tx>
            <c:strRef>
              <c:f>Data!$I$12</c:f>
              <c:strCache>
                <c:ptCount val="1"/>
                <c:pt idx="0">
                  <c:v>Resolved Bugs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Data!$G$13:$G$17</c:f>
              <c:strCache>
                <c:ptCount val="5"/>
                <c:pt idx="0">
                  <c:v>GUI</c:v>
                </c:pt>
                <c:pt idx="1">
                  <c:v>Calendar Sync.</c:v>
                </c:pt>
                <c:pt idx="2">
                  <c:v>Message pop-up's</c:v>
                </c:pt>
                <c:pt idx="3">
                  <c:v>Invoice sent via E-mail</c:v>
                </c:pt>
                <c:pt idx="4">
                  <c:v>Point retrieval</c:v>
                </c:pt>
              </c:strCache>
            </c:strRef>
          </c:cat>
          <c:val>
            <c:numRef>
              <c:f>Data!$I$13:$I$17</c:f>
              <c:numCache>
                <c:formatCode>_ * #,##0_ ;_ * \-#,##0_ ;_ * "-"??_ ;_ @_ </c:formatCode>
                <c:ptCount val="5"/>
                <c:pt idx="0">
                  <c:v>150</c:v>
                </c:pt>
                <c:pt idx="1">
                  <c:v>792</c:v>
                </c:pt>
                <c:pt idx="2">
                  <c:v>339</c:v>
                </c:pt>
                <c:pt idx="3">
                  <c:v>522</c:v>
                </c:pt>
                <c:pt idx="4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4C-40A2-8EB7-A1751576F4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2151296"/>
        <c:axId val="102152832"/>
      </c:barChart>
      <c:catAx>
        <c:axId val="102151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52832"/>
        <c:crosses val="autoZero"/>
        <c:auto val="1"/>
        <c:lblAlgn val="ctr"/>
        <c:lblOffset val="100"/>
        <c:noMultiLvlLbl val="0"/>
      </c:catAx>
      <c:valAx>
        <c:axId val="10215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5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Earned Value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Data!$D$22</c:f>
              <c:strCache>
                <c:ptCount val="1"/>
                <c:pt idx="0">
                  <c:v>Cumulative Earned ($)</c:v>
                </c:pt>
              </c:strCache>
            </c:strRef>
          </c:tx>
          <c:marker>
            <c:symbol val="none"/>
          </c:marker>
          <c:val>
            <c:numRef>
              <c:f>Data!$D$23:$D$27</c:f>
              <c:numCache>
                <c:formatCode>_ * #,##0_ ;_ * \-#,##0_ ;_ * "-"??_ ;_ @_ </c:formatCode>
                <c:ptCount val="5"/>
                <c:pt idx="0">
                  <c:v>1112</c:v>
                </c:pt>
                <c:pt idx="1">
                  <c:v>1801</c:v>
                </c:pt>
                <c:pt idx="2">
                  <c:v>1801</c:v>
                </c:pt>
                <c:pt idx="3">
                  <c:v>2390</c:v>
                </c:pt>
                <c:pt idx="4">
                  <c:v>2692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0A-4DCE-9558-FA720448AF7F}"/>
            </c:ext>
          </c:extLst>
        </c:ser>
        <c:ser>
          <c:idx val="1"/>
          <c:order val="1"/>
          <c:tx>
            <c:strRef>
              <c:f>Data!$E$22</c:f>
              <c:strCache>
                <c:ptCount val="1"/>
                <c:pt idx="0">
                  <c:v>Cumulative Spent ($)</c:v>
                </c:pt>
              </c:strCache>
            </c:strRef>
          </c:tx>
          <c:marker>
            <c:symbol val="none"/>
          </c:marker>
          <c:val>
            <c:numRef>
              <c:f>Data!$E$23:$E$27</c:f>
              <c:numCache>
                <c:formatCode>_ * #,##0_ ;_ * \-#,##0_ ;_ * "-"??_ ;_ @_ </c:formatCode>
                <c:ptCount val="5"/>
                <c:pt idx="0">
                  <c:v>1050</c:v>
                </c:pt>
                <c:pt idx="1">
                  <c:v>1770</c:v>
                </c:pt>
                <c:pt idx="2">
                  <c:v>2190</c:v>
                </c:pt>
                <c:pt idx="3">
                  <c:v>2610</c:v>
                </c:pt>
                <c:pt idx="4">
                  <c:v>2890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0A-4DCE-9558-FA720448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7680"/>
        <c:axId val="44811392"/>
      </c:lineChart>
      <c:catAx>
        <c:axId val="44807680"/>
        <c:scaling>
          <c:orientation val="minMax"/>
        </c:scaling>
        <c:delete val="1"/>
        <c:axPos val="b"/>
        <c:majorTickMark val="out"/>
        <c:minorTickMark val="none"/>
        <c:tickLblPos val="nextTo"/>
        <c:crossAx val="44811392"/>
        <c:crosses val="autoZero"/>
        <c:auto val="1"/>
        <c:lblAlgn val="ctr"/>
        <c:lblOffset val="100"/>
        <c:noMultiLvlLbl val="0"/>
      </c:catAx>
      <c:valAx>
        <c:axId val="44811392"/>
        <c:scaling>
          <c:orientation val="minMax"/>
        </c:scaling>
        <c:delete val="0"/>
        <c:axPos val="l"/>
        <c:majorGridlines/>
        <c:numFmt formatCode="_ * #,##0_ ;_ * \-#,##0_ ;_ * &quot;-&quot;??_ ;_ @_ " sourceLinked="1"/>
        <c:majorTickMark val="out"/>
        <c:minorTickMark val="none"/>
        <c:tickLblPos val="nextTo"/>
        <c:crossAx val="4480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effectLst>
      <a:innerShdw blurRad="63500" dist="50800" dir="8100000">
        <a:prstClr val="black">
          <a:alpha val="50000"/>
        </a:prstClr>
      </a:innerShdw>
    </a:effectLst>
    <a:scene3d>
      <a:camera prst="orthographicFront"/>
      <a:lightRig rig="threePt" dir="t"/>
    </a:scene3d>
    <a:sp3d>
      <a:bevelT w="152400" h="50800" prst="softRound"/>
    </a:sp3d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275166</xdr:colOff>
      <xdr:row>0</xdr:row>
      <xdr:rowOff>187325</xdr:rowOff>
    </xdr:from>
    <xdr:to>
      <xdr:col>9</xdr:col>
      <xdr:colOff>291041</xdr:colOff>
      <xdr:row>10</xdr:row>
      <xdr:rowOff>130174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76BAF7-DD9F-42C9-BE34-B651073EDA9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468841</xdr:colOff>
      <xdr:row>1</xdr:row>
      <xdr:rowOff>3175</xdr:rowOff>
    </xdr:from>
    <xdr:to>
      <xdr:col>16</xdr:col>
      <xdr:colOff>180975</xdr:colOff>
      <xdr:row>10</xdr:row>
      <xdr:rowOff>155575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CC7189-637B-4E16-B486-C0FF3F03A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285751</xdr:colOff>
      <xdr:row>11</xdr:row>
      <xdr:rowOff>152400</xdr:rowOff>
    </xdr:from>
    <xdr:to>
      <xdr:col>9</xdr:col>
      <xdr:colOff>295275</xdr:colOff>
      <xdr:row>21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E208C1-40E5-412B-965B-96E9440FB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457199</xdr:colOff>
      <xdr:row>11</xdr:row>
      <xdr:rowOff>133351</xdr:rowOff>
    </xdr:from>
    <xdr:to>
      <xdr:col>16</xdr:col>
      <xdr:colOff>190500</xdr:colOff>
      <xdr:row>21</xdr:row>
      <xdr:rowOff>133351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3AFF832-4521-456F-A6F4-15FC62C9E6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zoomScale="130" zoomScaleNormal="130" workbookViewId="0">
      <selection sqref="A1:R25"/>
    </sheetView>
  </sheetViews>
  <sheetFormatPr defaultRowHeight="15" x14ac:dyDescent="0.2"/>
  <sheetData>
    <row r="1" spans="1:18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8" x14ac:dyDescent="0.2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18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8" x14ac:dyDescent="0.2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</row>
    <row r="8" spans="1:18" x14ac:dyDescent="0.2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</row>
    <row r="9" spans="1:18" x14ac:dyDescent="0.2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18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8" x14ac:dyDescent="0.2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</row>
    <row r="12" spans="1:18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</row>
    <row r="13" spans="1:18" x14ac:dyDescent="0.2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</row>
    <row r="14" spans="1:18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</row>
    <row r="15" spans="1:18" x14ac:dyDescent="0.2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</row>
    <row r="16" spans="1:18" x14ac:dyDescent="0.2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</row>
    <row r="17" spans="1:18" x14ac:dyDescent="0.2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</row>
    <row r="18" spans="1:18" x14ac:dyDescent="0.2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</row>
    <row r="19" spans="1:18" x14ac:dyDescent="0.2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</row>
    <row r="20" spans="1:18" x14ac:dyDescent="0.2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 x14ac:dyDescent="0.2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</row>
    <row r="22" spans="1:18" x14ac:dyDescent="0.2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</row>
    <row r="23" spans="1:18" x14ac:dyDescent="0.2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</row>
    <row r="24" spans="1:18" x14ac:dyDescent="0.2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</row>
    <row r="25" spans="1:18" x14ac:dyDescent="0.2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</row>
  </sheetData>
  <mergeCells count="1">
    <mergeCell ref="A1:R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0" zoomScaleNormal="80" workbookViewId="0">
      <selection activeCell="G23" sqref="G23"/>
    </sheetView>
  </sheetViews>
  <sheetFormatPr defaultRowHeight="15" x14ac:dyDescent="0.2"/>
  <cols>
    <col min="1" max="1" width="18.33203125" bestFit="1" customWidth="1"/>
    <col min="2" max="2" width="17.44140625" bestFit="1" customWidth="1"/>
    <col min="3" max="3" width="15.33203125" bestFit="1" customWidth="1"/>
    <col min="4" max="4" width="20.77734375" bestFit="1" customWidth="1"/>
    <col min="5" max="5" width="19.5546875" bestFit="1" customWidth="1"/>
    <col min="7" max="7" width="19" bestFit="1" customWidth="1"/>
    <col min="8" max="8" width="13.21875" bestFit="1" customWidth="1"/>
    <col min="9" max="9" width="17" customWidth="1"/>
    <col min="10" max="10" width="19.77734375" customWidth="1"/>
    <col min="11" max="11" width="15.44140625" bestFit="1" customWidth="1"/>
  </cols>
  <sheetData>
    <row r="1" spans="1:13" ht="16.5" thickBot="1" x14ac:dyDescent="0.3">
      <c r="A1" s="53" t="s">
        <v>12</v>
      </c>
      <c r="B1" s="54"/>
      <c r="C1" s="54"/>
      <c r="D1" s="54"/>
      <c r="E1" s="54"/>
      <c r="F1" s="55"/>
      <c r="G1" s="48"/>
      <c r="H1" s="48"/>
      <c r="I1" s="48"/>
      <c r="J1" s="48"/>
      <c r="K1" s="48"/>
      <c r="L1" s="41"/>
      <c r="M1" s="41"/>
    </row>
    <row r="2" spans="1:13" ht="15.75" x14ac:dyDescent="0.25">
      <c r="A2" s="42" t="s">
        <v>0</v>
      </c>
      <c r="B2" s="43" t="s">
        <v>8</v>
      </c>
      <c r="C2" s="43" t="s">
        <v>9</v>
      </c>
      <c r="D2" s="43" t="s">
        <v>10</v>
      </c>
      <c r="E2" s="43" t="s">
        <v>3</v>
      </c>
      <c r="F2" s="44" t="s">
        <v>2</v>
      </c>
      <c r="G2" s="48"/>
      <c r="H2" s="48"/>
      <c r="I2" s="48"/>
      <c r="J2" s="48"/>
      <c r="K2" s="48"/>
      <c r="L2" s="41"/>
      <c r="M2" s="41"/>
    </row>
    <row r="3" spans="1:13" ht="15.75" x14ac:dyDescent="0.25">
      <c r="A3" s="4" t="s">
        <v>1</v>
      </c>
      <c r="B3" s="1">
        <v>1200</v>
      </c>
      <c r="C3" s="1">
        <v>1050</v>
      </c>
      <c r="D3" s="2">
        <f>C3/B3</f>
        <v>0.875</v>
      </c>
      <c r="E3" s="2">
        <v>0.9</v>
      </c>
      <c r="F3" s="5" t="str">
        <f>IF(D3&gt;E3,"Bad","Good")</f>
        <v>Good</v>
      </c>
      <c r="G3" s="48"/>
      <c r="H3" s="48"/>
      <c r="I3" s="48"/>
      <c r="J3" s="48"/>
      <c r="K3" s="48"/>
      <c r="L3" s="41"/>
      <c r="M3" s="41"/>
    </row>
    <row r="4" spans="1:13" ht="15.75" x14ac:dyDescent="0.25">
      <c r="A4" s="4" t="s">
        <v>4</v>
      </c>
      <c r="B4" s="1">
        <v>700</v>
      </c>
      <c r="C4" s="1">
        <v>720</v>
      </c>
      <c r="D4" s="2">
        <f t="shared" ref="D4:D8" si="0">C4/B4</f>
        <v>1.0285714285714285</v>
      </c>
      <c r="E4" s="2">
        <v>1</v>
      </c>
      <c r="F4" s="5" t="str">
        <f t="shared" ref="F4:F8" si="1">IF(D4&gt;E4,"Bad","Good")</f>
        <v>Bad</v>
      </c>
      <c r="G4" s="48"/>
      <c r="H4" s="48"/>
      <c r="I4" s="48"/>
      <c r="J4" s="48"/>
      <c r="K4" s="48"/>
      <c r="L4" s="41"/>
      <c r="M4" s="41"/>
    </row>
    <row r="5" spans="1:13" ht="15.75" x14ac:dyDescent="0.25">
      <c r="A5" s="4" t="s">
        <v>5</v>
      </c>
      <c r="B5" s="1">
        <v>500</v>
      </c>
      <c r="C5" s="1">
        <v>420</v>
      </c>
      <c r="D5" s="2">
        <f t="shared" si="0"/>
        <v>0.84</v>
      </c>
      <c r="E5" s="2">
        <v>0.75</v>
      </c>
      <c r="F5" s="5" t="str">
        <f t="shared" si="1"/>
        <v>Bad</v>
      </c>
      <c r="G5" s="48"/>
      <c r="H5" s="48"/>
      <c r="I5" s="48"/>
      <c r="J5" s="48"/>
      <c r="K5" s="48"/>
      <c r="L5" s="41"/>
      <c r="M5" s="41"/>
    </row>
    <row r="6" spans="1:13" ht="15.75" x14ac:dyDescent="0.25">
      <c r="A6" s="4" t="s">
        <v>6</v>
      </c>
      <c r="B6" s="1">
        <v>900</v>
      </c>
      <c r="C6" s="1">
        <v>420</v>
      </c>
      <c r="D6" s="2">
        <f t="shared" si="0"/>
        <v>0.46666666666666667</v>
      </c>
      <c r="E6" s="2">
        <v>1</v>
      </c>
      <c r="F6" s="5" t="str">
        <f t="shared" si="1"/>
        <v>Good</v>
      </c>
      <c r="G6" s="48"/>
      <c r="H6" s="48"/>
      <c r="I6" s="48"/>
      <c r="J6" s="48"/>
      <c r="K6" s="48"/>
      <c r="L6" s="41"/>
      <c r="M6" s="41"/>
    </row>
    <row r="7" spans="1:13" ht="15.75" x14ac:dyDescent="0.25">
      <c r="A7" s="4" t="s">
        <v>7</v>
      </c>
      <c r="B7" s="1">
        <v>350</v>
      </c>
      <c r="C7" s="1">
        <v>280</v>
      </c>
      <c r="D7" s="2">
        <f t="shared" si="0"/>
        <v>0.8</v>
      </c>
      <c r="E7" s="2">
        <v>0.5</v>
      </c>
      <c r="F7" s="5" t="str">
        <f t="shared" si="1"/>
        <v>Bad</v>
      </c>
      <c r="G7" s="48"/>
      <c r="H7" s="48"/>
      <c r="I7" s="48"/>
      <c r="J7" s="48"/>
      <c r="K7" s="48"/>
      <c r="L7" s="41"/>
      <c r="M7" s="41"/>
    </row>
    <row r="8" spans="1:13" ht="16.5" thickBot="1" x14ac:dyDescent="0.3">
      <c r="A8" s="6" t="s">
        <v>11</v>
      </c>
      <c r="B8" s="7">
        <f>SUM(B3:B7)</f>
        <v>3650</v>
      </c>
      <c r="C8" s="7">
        <f>SUM(C3:C7)</f>
        <v>2890</v>
      </c>
      <c r="D8" s="8">
        <f t="shared" si="0"/>
        <v>0.79178082191780819</v>
      </c>
      <c r="E8" s="8">
        <f>(B3/B8)*E3+(B4/B8)*E4+(B5/B8)*E5+(B6/B8)*E6+(B7/B8)*E7</f>
        <v>0.88493150684931499</v>
      </c>
      <c r="F8" s="9" t="str">
        <f t="shared" si="1"/>
        <v>Good</v>
      </c>
      <c r="G8" s="48"/>
      <c r="H8" s="48"/>
      <c r="I8" s="48"/>
      <c r="J8" s="48"/>
      <c r="K8" s="48"/>
      <c r="L8" s="41"/>
      <c r="M8" s="41"/>
    </row>
    <row r="9" spans="1:13" x14ac:dyDescent="0.2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ht="15.75" thickBo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15.75" x14ac:dyDescent="0.25">
      <c r="A11" s="56" t="s">
        <v>16</v>
      </c>
      <c r="B11" s="57"/>
      <c r="C11" s="57"/>
      <c r="D11" s="57"/>
      <c r="E11" s="58"/>
      <c r="F11" s="41"/>
      <c r="G11" s="50" t="s">
        <v>20</v>
      </c>
      <c r="H11" s="51"/>
      <c r="I11" s="51"/>
      <c r="J11" s="52"/>
      <c r="K11" s="41"/>
      <c r="L11" s="41"/>
      <c r="M11" s="41"/>
    </row>
    <row r="12" spans="1:13" ht="15.75" x14ac:dyDescent="0.25">
      <c r="A12" s="45" t="s">
        <v>0</v>
      </c>
      <c r="B12" s="46" t="s">
        <v>13</v>
      </c>
      <c r="C12" s="46" t="s">
        <v>14</v>
      </c>
      <c r="D12" s="46" t="s">
        <v>2</v>
      </c>
      <c r="E12" s="47" t="s">
        <v>15</v>
      </c>
      <c r="F12" s="41"/>
      <c r="G12" s="13" t="s">
        <v>0</v>
      </c>
      <c r="H12" s="12" t="s">
        <v>17</v>
      </c>
      <c r="I12" s="12" t="s">
        <v>18</v>
      </c>
      <c r="J12" s="14" t="s">
        <v>19</v>
      </c>
      <c r="K12" s="41"/>
      <c r="L12" s="41"/>
      <c r="M12" s="41"/>
    </row>
    <row r="13" spans="1:13" ht="15.75" x14ac:dyDescent="0.25">
      <c r="A13" s="4" t="s">
        <v>1</v>
      </c>
      <c r="B13" s="10">
        <v>20</v>
      </c>
      <c r="C13" s="10">
        <v>14</v>
      </c>
      <c r="D13" s="3" t="str">
        <f>IF(C13&gt;B13,"Bad","Good")</f>
        <v>Good</v>
      </c>
      <c r="E13" s="16">
        <f>B13-C13</f>
        <v>6</v>
      </c>
      <c r="F13" s="41"/>
      <c r="G13" s="4" t="s">
        <v>1</v>
      </c>
      <c r="H13" s="1">
        <v>200</v>
      </c>
      <c r="I13" s="1">
        <v>150</v>
      </c>
      <c r="J13" s="18">
        <f t="shared" ref="J13:J18" si="2">H13-I13</f>
        <v>50</v>
      </c>
      <c r="K13" s="41"/>
      <c r="L13" s="41"/>
      <c r="M13" s="41"/>
    </row>
    <row r="14" spans="1:13" ht="15.75" x14ac:dyDescent="0.25">
      <c r="A14" s="4" t="s">
        <v>4</v>
      </c>
      <c r="B14" s="10">
        <v>12</v>
      </c>
      <c r="C14" s="10">
        <v>13</v>
      </c>
      <c r="D14" s="3" t="str">
        <f t="shared" ref="D14:D18" si="3">IF(C14&gt;B14,"Bad","Good")</f>
        <v>Bad</v>
      </c>
      <c r="E14" s="16">
        <f t="shared" ref="E14:E18" si="4">B14-C14</f>
        <v>-1</v>
      </c>
      <c r="F14" s="41"/>
      <c r="G14" s="4" t="s">
        <v>4</v>
      </c>
      <c r="H14" s="1">
        <v>792</v>
      </c>
      <c r="I14" s="1">
        <v>792</v>
      </c>
      <c r="J14" s="19">
        <f t="shared" si="2"/>
        <v>0</v>
      </c>
      <c r="K14" s="41"/>
      <c r="L14" s="41"/>
      <c r="M14" s="41"/>
    </row>
    <row r="15" spans="1:13" ht="15.75" x14ac:dyDescent="0.25">
      <c r="A15" s="4" t="s">
        <v>5</v>
      </c>
      <c r="B15" s="10">
        <v>10</v>
      </c>
      <c r="C15" s="10">
        <v>11</v>
      </c>
      <c r="D15" s="3" t="str">
        <f t="shared" si="3"/>
        <v>Bad</v>
      </c>
      <c r="E15" s="16">
        <f t="shared" si="4"/>
        <v>-1</v>
      </c>
      <c r="F15" s="41"/>
      <c r="G15" s="4" t="s">
        <v>5</v>
      </c>
      <c r="H15" s="1">
        <v>422</v>
      </c>
      <c r="I15" s="1">
        <v>339</v>
      </c>
      <c r="J15" s="18">
        <f t="shared" si="2"/>
        <v>83</v>
      </c>
      <c r="K15" s="41"/>
      <c r="L15" s="41"/>
      <c r="M15" s="41"/>
    </row>
    <row r="16" spans="1:13" ht="15.75" x14ac:dyDescent="0.25">
      <c r="A16" s="4" t="s">
        <v>6</v>
      </c>
      <c r="B16" s="10">
        <v>8</v>
      </c>
      <c r="C16" s="10">
        <v>6</v>
      </c>
      <c r="D16" s="3" t="str">
        <f t="shared" si="3"/>
        <v>Good</v>
      </c>
      <c r="E16" s="16">
        <f t="shared" si="4"/>
        <v>2</v>
      </c>
      <c r="F16" s="41"/>
      <c r="G16" s="4" t="s">
        <v>6</v>
      </c>
      <c r="H16" s="1">
        <v>608</v>
      </c>
      <c r="I16" s="1">
        <v>522</v>
      </c>
      <c r="J16" s="18">
        <f t="shared" si="2"/>
        <v>86</v>
      </c>
      <c r="K16" s="41"/>
      <c r="L16" s="41"/>
      <c r="M16" s="41"/>
    </row>
    <row r="17" spans="1:13" ht="15.75" x14ac:dyDescent="0.25">
      <c r="A17" s="4" t="s">
        <v>7</v>
      </c>
      <c r="B17" s="10">
        <v>4</v>
      </c>
      <c r="C17" s="10">
        <v>3</v>
      </c>
      <c r="D17" s="3" t="str">
        <f t="shared" si="3"/>
        <v>Good</v>
      </c>
      <c r="E17" s="16">
        <f t="shared" si="4"/>
        <v>1</v>
      </c>
      <c r="F17" s="41"/>
      <c r="G17" s="4" t="s">
        <v>7</v>
      </c>
      <c r="H17" s="1">
        <v>120</v>
      </c>
      <c r="I17" s="1">
        <v>108</v>
      </c>
      <c r="J17" s="18">
        <f t="shared" si="2"/>
        <v>12</v>
      </c>
      <c r="K17" s="41"/>
      <c r="L17" s="41"/>
      <c r="M17" s="41"/>
    </row>
    <row r="18" spans="1:13" ht="16.5" thickBot="1" x14ac:dyDescent="0.3">
      <c r="A18" s="6" t="s">
        <v>11</v>
      </c>
      <c r="B18" s="11">
        <f>SUM(B13:B17)</f>
        <v>54</v>
      </c>
      <c r="C18" s="11">
        <f>SUM(C13:C17)</f>
        <v>47</v>
      </c>
      <c r="D18" s="15" t="str">
        <f t="shared" si="3"/>
        <v>Good</v>
      </c>
      <c r="E18" s="11">
        <f t="shared" si="4"/>
        <v>7</v>
      </c>
      <c r="F18" s="41"/>
      <c r="G18" s="6" t="s">
        <v>11</v>
      </c>
      <c r="H18" s="17">
        <f>SUM(H13:H17)</f>
        <v>2142</v>
      </c>
      <c r="I18" s="17">
        <f>SUM(I13:I17)</f>
        <v>1911</v>
      </c>
      <c r="J18" s="20">
        <f t="shared" si="2"/>
        <v>231</v>
      </c>
      <c r="K18" s="41"/>
      <c r="L18" s="41"/>
      <c r="M18" s="41"/>
    </row>
    <row r="19" spans="1:13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3" ht="15.75" thickBot="1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  <row r="21" spans="1:13" ht="15.75" x14ac:dyDescent="0.25">
      <c r="A21" s="50" t="s">
        <v>21</v>
      </c>
      <c r="B21" s="51"/>
      <c r="C21" s="51"/>
      <c r="D21" s="51"/>
      <c r="E21" s="52"/>
      <c r="F21" s="41"/>
      <c r="G21" s="41"/>
      <c r="H21" s="41"/>
      <c r="I21" s="41"/>
      <c r="J21" s="41"/>
      <c r="K21" s="41"/>
      <c r="L21" s="41"/>
      <c r="M21" s="41"/>
    </row>
    <row r="22" spans="1:13" ht="15.75" x14ac:dyDescent="0.25">
      <c r="A22" s="13" t="s">
        <v>0</v>
      </c>
      <c r="B22" s="12" t="s">
        <v>22</v>
      </c>
      <c r="C22" s="12" t="s">
        <v>23</v>
      </c>
      <c r="D22" s="12" t="s">
        <v>24</v>
      </c>
      <c r="E22" s="14" t="s">
        <v>25</v>
      </c>
      <c r="F22" s="41"/>
      <c r="G22" s="41"/>
      <c r="H22" s="41"/>
      <c r="I22" s="41"/>
      <c r="J22" s="41"/>
      <c r="K22" s="41"/>
      <c r="L22" s="41"/>
      <c r="M22" s="41"/>
    </row>
    <row r="23" spans="1:13" x14ac:dyDescent="0.2">
      <c r="A23" s="4" t="s">
        <v>1</v>
      </c>
      <c r="B23" s="1">
        <v>1112</v>
      </c>
      <c r="C23" s="1">
        <v>1050</v>
      </c>
      <c r="D23" s="22">
        <f>B23</f>
        <v>1112</v>
      </c>
      <c r="E23" s="23">
        <f>C23</f>
        <v>1050</v>
      </c>
      <c r="F23" s="41"/>
      <c r="G23" s="41"/>
      <c r="H23" s="41"/>
      <c r="I23" s="41"/>
      <c r="J23" s="41"/>
      <c r="K23" s="41"/>
      <c r="L23" s="41"/>
      <c r="M23" s="41"/>
    </row>
    <row r="24" spans="1:13" x14ac:dyDescent="0.2">
      <c r="A24" s="4" t="s">
        <v>4</v>
      </c>
      <c r="B24" s="1">
        <v>689</v>
      </c>
      <c r="C24" s="1">
        <v>720</v>
      </c>
      <c r="D24" s="22">
        <f t="shared" ref="D24:E27" si="5">D23+B24</f>
        <v>1801</v>
      </c>
      <c r="E24" s="23">
        <f t="shared" si="5"/>
        <v>1770</v>
      </c>
      <c r="F24" s="41"/>
      <c r="G24" s="41"/>
      <c r="H24" s="41"/>
      <c r="I24" s="41"/>
      <c r="J24" s="41"/>
      <c r="K24" s="41"/>
      <c r="L24" s="41"/>
      <c r="M24" s="41"/>
    </row>
    <row r="25" spans="1:13" x14ac:dyDescent="0.2">
      <c r="A25" s="4" t="s">
        <v>5</v>
      </c>
      <c r="B25" s="1">
        <v>0</v>
      </c>
      <c r="C25" s="1">
        <v>420</v>
      </c>
      <c r="D25" s="22">
        <f t="shared" si="5"/>
        <v>1801</v>
      </c>
      <c r="E25" s="23">
        <f t="shared" si="5"/>
        <v>2190</v>
      </c>
      <c r="F25" s="41"/>
      <c r="G25" s="41"/>
      <c r="H25" s="41"/>
      <c r="I25" s="41"/>
      <c r="J25" s="41"/>
      <c r="K25" s="41"/>
      <c r="L25" s="41"/>
      <c r="M25" s="41"/>
    </row>
    <row r="26" spans="1:13" x14ac:dyDescent="0.2">
      <c r="A26" s="4" t="s">
        <v>6</v>
      </c>
      <c r="B26" s="1">
        <v>589</v>
      </c>
      <c r="C26" s="1">
        <v>420</v>
      </c>
      <c r="D26" s="22">
        <f t="shared" si="5"/>
        <v>2390</v>
      </c>
      <c r="E26" s="23">
        <f t="shared" si="5"/>
        <v>2610</v>
      </c>
      <c r="F26" s="41"/>
      <c r="G26" s="41"/>
      <c r="H26" s="41"/>
      <c r="I26" s="41"/>
      <c r="J26" s="41"/>
      <c r="K26" s="41"/>
      <c r="L26" s="41"/>
      <c r="M26" s="41"/>
    </row>
    <row r="27" spans="1:13" ht="15.75" thickBot="1" x14ac:dyDescent="0.25">
      <c r="A27" s="24" t="s">
        <v>7</v>
      </c>
      <c r="B27" s="25">
        <v>302</v>
      </c>
      <c r="C27" s="25">
        <v>280</v>
      </c>
      <c r="D27" s="26">
        <f t="shared" si="5"/>
        <v>2692</v>
      </c>
      <c r="E27" s="27">
        <f t="shared" si="5"/>
        <v>2890</v>
      </c>
      <c r="F27" s="41"/>
      <c r="G27" s="41"/>
      <c r="H27" s="41"/>
      <c r="I27" s="41"/>
      <c r="J27" s="41"/>
      <c r="K27" s="41"/>
      <c r="L27" s="41"/>
      <c r="M27" s="41"/>
    </row>
  </sheetData>
  <mergeCells count="4">
    <mergeCell ref="G11:J11"/>
    <mergeCell ref="A21:E21"/>
    <mergeCell ref="A1:F1"/>
    <mergeCell ref="A11:E11"/>
  </mergeCells>
  <conditionalFormatting sqref="F3:F8">
    <cfRule type="cellIs" dxfId="3" priority="3" operator="equal">
      <formula>"Bad"</formula>
    </cfRule>
    <cfRule type="cellIs" dxfId="2" priority="4" operator="equal">
      <formula>"Good"</formula>
    </cfRule>
  </conditionalFormatting>
  <conditionalFormatting sqref="D13:D18">
    <cfRule type="cellIs" dxfId="1" priority="1" operator="equal">
      <formula>"Bad"</formula>
    </cfRule>
    <cfRule type="cellIs" dxfId="0" priority="2" operator="equal">
      <formula>"Good"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C6" sqref="C6"/>
    </sheetView>
  </sheetViews>
  <sheetFormatPr defaultRowHeight="15" x14ac:dyDescent="0.2"/>
  <cols>
    <col min="1" max="1" width="34.44140625" bestFit="1" customWidth="1"/>
    <col min="2" max="2" width="9.88671875" bestFit="1" customWidth="1"/>
    <col min="3" max="3" width="6.6640625" bestFit="1" customWidth="1"/>
    <col min="4" max="4" width="13.33203125" bestFit="1" customWidth="1"/>
    <col min="5" max="5" width="37.33203125" bestFit="1" customWidth="1"/>
    <col min="6" max="6" width="18.5546875" bestFit="1" customWidth="1"/>
  </cols>
  <sheetData>
    <row r="1" spans="1:14" ht="15" customHeight="1" x14ac:dyDescent="0.25">
      <c r="A1" s="35" t="s">
        <v>30</v>
      </c>
      <c r="B1" s="35" t="s">
        <v>27</v>
      </c>
      <c r="C1" s="35" t="s">
        <v>26</v>
      </c>
      <c r="D1" s="35" t="s">
        <v>31</v>
      </c>
      <c r="E1" s="35" t="s">
        <v>32</v>
      </c>
      <c r="F1" s="35" t="s">
        <v>33</v>
      </c>
      <c r="H1" s="59" t="s">
        <v>29</v>
      </c>
      <c r="I1" s="30">
        <v>5</v>
      </c>
      <c r="J1" s="31">
        <v>5</v>
      </c>
      <c r="K1" s="32">
        <v>10</v>
      </c>
      <c r="L1" s="32">
        <v>15</v>
      </c>
      <c r="M1" s="33">
        <v>20</v>
      </c>
      <c r="N1" s="33">
        <v>25</v>
      </c>
    </row>
    <row r="2" spans="1:14" ht="15.75" x14ac:dyDescent="0.25">
      <c r="A2" s="21" t="s">
        <v>34</v>
      </c>
      <c r="B2" s="36">
        <v>5</v>
      </c>
      <c r="C2" s="36">
        <v>2</v>
      </c>
      <c r="D2" s="39">
        <f>B2*C2</f>
        <v>10</v>
      </c>
      <c r="E2" s="21" t="s">
        <v>35</v>
      </c>
      <c r="F2" s="37" t="s">
        <v>36</v>
      </c>
      <c r="H2" s="60"/>
      <c r="I2" s="30">
        <v>4</v>
      </c>
      <c r="J2" s="31">
        <v>4</v>
      </c>
      <c r="K2" s="31">
        <v>8</v>
      </c>
      <c r="L2" s="32">
        <v>12</v>
      </c>
      <c r="M2" s="33">
        <v>16</v>
      </c>
      <c r="N2" s="33">
        <v>20</v>
      </c>
    </row>
    <row r="3" spans="1:14" ht="15.75" x14ac:dyDescent="0.25">
      <c r="A3" s="21" t="s">
        <v>37</v>
      </c>
      <c r="B3" s="36">
        <v>1</v>
      </c>
      <c r="C3" s="36">
        <v>5</v>
      </c>
      <c r="D3" s="38">
        <f>B3*C3</f>
        <v>5</v>
      </c>
      <c r="E3" s="21" t="s">
        <v>38</v>
      </c>
      <c r="F3" s="37">
        <v>500</v>
      </c>
      <c r="H3" s="60"/>
      <c r="I3" s="30">
        <v>3</v>
      </c>
      <c r="J3" s="31">
        <v>3</v>
      </c>
      <c r="K3" s="31">
        <v>6</v>
      </c>
      <c r="L3" s="32">
        <v>9</v>
      </c>
      <c r="M3" s="32">
        <v>12</v>
      </c>
      <c r="N3" s="32">
        <v>15</v>
      </c>
    </row>
    <row r="4" spans="1:14" ht="15.75" x14ac:dyDescent="0.25">
      <c r="H4" s="60"/>
      <c r="I4" s="30">
        <v>2</v>
      </c>
      <c r="J4" s="31">
        <v>2</v>
      </c>
      <c r="K4" s="31">
        <v>4</v>
      </c>
      <c r="L4" s="31">
        <v>6</v>
      </c>
      <c r="M4" s="31">
        <v>8</v>
      </c>
      <c r="N4" s="32">
        <v>10</v>
      </c>
    </row>
    <row r="5" spans="1:14" ht="15.75" x14ac:dyDescent="0.25">
      <c r="H5" s="60"/>
      <c r="I5" s="30">
        <v>1</v>
      </c>
      <c r="J5" s="31">
        <v>1</v>
      </c>
      <c r="K5" s="31">
        <v>2</v>
      </c>
      <c r="L5" s="31">
        <v>3</v>
      </c>
      <c r="M5" s="31">
        <v>4</v>
      </c>
      <c r="N5" s="31">
        <v>5</v>
      </c>
    </row>
    <row r="6" spans="1:14" ht="15.75" x14ac:dyDescent="0.25">
      <c r="H6" s="29"/>
      <c r="I6" s="30"/>
      <c r="J6" s="34">
        <v>1</v>
      </c>
      <c r="K6" s="34">
        <v>2</v>
      </c>
      <c r="L6" s="34">
        <v>3</v>
      </c>
      <c r="M6" s="34">
        <v>4</v>
      </c>
      <c r="N6" s="34">
        <v>5</v>
      </c>
    </row>
    <row r="7" spans="1:14" ht="18" x14ac:dyDescent="0.25">
      <c r="H7" s="28"/>
      <c r="I7" s="28"/>
      <c r="J7" s="61" t="s">
        <v>28</v>
      </c>
      <c r="K7" s="62"/>
      <c r="L7" s="62"/>
      <c r="M7" s="62"/>
      <c r="N7" s="62"/>
    </row>
    <row r="8" spans="1:14" ht="31.5" x14ac:dyDescent="0.25">
      <c r="A8" s="40" t="s">
        <v>39</v>
      </c>
    </row>
  </sheetData>
  <mergeCells count="2">
    <mergeCell ref="H1:H5"/>
    <mergeCell ref="J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Status Report</vt:lpstr>
      <vt:lpstr>Data</vt:lpstr>
      <vt:lpstr>Risk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KEVIN</cp:lastModifiedBy>
  <dcterms:created xsi:type="dcterms:W3CDTF">2017-05-17T13:10:01Z</dcterms:created>
  <dcterms:modified xsi:type="dcterms:W3CDTF">2022-10-29T01:58:23Z</dcterms:modified>
</cp:coreProperties>
</file>